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43681\Desktop\"/>
    </mc:Choice>
  </mc:AlternateContent>
  <xr:revisionPtr revIDLastSave="0" documentId="8_{50756BC2-1A02-4DDC-A94D-0B1654B78F26}" xr6:coauthVersionLast="47" xr6:coauthVersionMax="47" xr10:uidLastSave="{00000000-0000-0000-0000-000000000000}"/>
  <bookViews>
    <workbookView xWindow="2268" yWindow="2268" windowWidth="23040" windowHeight="12660" tabRatio="825" firstSheet="4" activeTab="6" xr2:uid="{00000000-000D-0000-FFFF-FFFF00000000}"/>
  </bookViews>
  <sheets>
    <sheet name="December 2025" sheetId="118" r:id="rId1"/>
    <sheet name="Januar 2026" sheetId="121" r:id="rId2"/>
    <sheet name="Februar 2026" sheetId="122" r:id="rId3"/>
    <sheet name="Marts 2026" sheetId="123" r:id="rId4"/>
    <sheet name="April 2026" sheetId="124" r:id="rId5"/>
    <sheet name="Maj 2026" sheetId="125" r:id="rId6"/>
    <sheet name="Juni 2026" sheetId="126" r:id="rId7"/>
    <sheet name="Juli 2026" sheetId="127" r:id="rId8"/>
    <sheet name="August 2026" sheetId="128" r:id="rId9"/>
    <sheet name="September 2026" sheetId="129" r:id="rId10"/>
    <sheet name="Oktober 2026" sheetId="130" r:id="rId11"/>
    <sheet name="November 2026" sheetId="131" r:id="rId12"/>
    <sheet name="År til dato" sheetId="14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0" i="126" l="1"/>
  <c r="D100" i="126"/>
  <c r="C99" i="126"/>
  <c r="C98" i="126"/>
  <c r="C97" i="126"/>
  <c r="C96" i="126"/>
  <c r="C95" i="126"/>
  <c r="C94" i="126"/>
  <c r="C93" i="126"/>
  <c r="C92" i="126"/>
  <c r="C91" i="126"/>
  <c r="C90" i="126"/>
  <c r="C89" i="126"/>
  <c r="C88" i="126"/>
  <c r="C87" i="126"/>
  <c r="C86" i="126"/>
  <c r="C85" i="126"/>
  <c r="C84" i="126"/>
  <c r="C83" i="126"/>
  <c r="C82" i="126"/>
  <c r="C81" i="126"/>
  <c r="C80" i="126"/>
  <c r="C79" i="126"/>
  <c r="C78" i="126"/>
  <c r="C77" i="126"/>
  <c r="C76" i="126"/>
  <c r="C75" i="126"/>
  <c r="C74" i="126"/>
  <c r="C73" i="126"/>
  <c r="C72" i="126"/>
  <c r="C71" i="126"/>
  <c r="C70" i="126"/>
  <c r="C69" i="126"/>
  <c r="C68" i="126"/>
  <c r="C67" i="126"/>
  <c r="C66" i="126"/>
  <c r="C65" i="126"/>
  <c r="C64" i="126"/>
  <c r="C63" i="126"/>
  <c r="C62" i="126"/>
  <c r="C61" i="126"/>
  <c r="C60" i="126"/>
  <c r="C59" i="126"/>
  <c r="C58" i="126"/>
  <c r="C57" i="126"/>
  <c r="C56" i="126"/>
  <c r="C55" i="126"/>
  <c r="C54" i="126"/>
  <c r="C53" i="126"/>
  <c r="C52" i="126"/>
  <c r="C51" i="126"/>
  <c r="C50" i="126"/>
  <c r="C49" i="126"/>
  <c r="C48" i="126"/>
  <c r="C47" i="126"/>
  <c r="C46" i="126"/>
  <c r="C45" i="126"/>
  <c r="C44" i="126"/>
  <c r="C43" i="126"/>
  <c r="C42" i="126"/>
  <c r="C41" i="126"/>
  <c r="C40" i="126"/>
  <c r="C39" i="126"/>
  <c r="C38" i="126"/>
  <c r="C37" i="126"/>
  <c r="C36" i="126"/>
  <c r="C35" i="126"/>
  <c r="C34" i="126"/>
  <c r="C33" i="126"/>
  <c r="C32" i="126"/>
  <c r="C31" i="126"/>
  <c r="C30" i="126"/>
  <c r="C29" i="126"/>
  <c r="C28" i="126"/>
  <c r="C27" i="126"/>
  <c r="C26" i="126"/>
  <c r="C25" i="126"/>
  <c r="C24" i="126"/>
  <c r="C23" i="126"/>
  <c r="C22" i="126"/>
  <c r="C21" i="126"/>
  <c r="C20" i="126"/>
  <c r="C19" i="126"/>
  <c r="C18" i="126"/>
  <c r="C17" i="126"/>
  <c r="C16" i="126"/>
  <c r="C15" i="126"/>
  <c r="C14" i="126"/>
  <c r="C13" i="126"/>
  <c r="C12" i="126"/>
  <c r="C11" i="126"/>
  <c r="C10" i="126"/>
  <c r="C9" i="126"/>
  <c r="C8" i="126"/>
  <c r="C7" i="126"/>
  <c r="C6" i="126"/>
  <c r="C5" i="126"/>
  <c r="C4" i="126"/>
  <c r="D100" i="143"/>
  <c r="E100" i="143"/>
  <c r="C4" i="143"/>
  <c r="C5" i="143"/>
  <c r="C6" i="143"/>
  <c r="C7" i="143"/>
  <c r="C8" i="143"/>
  <c r="C9" i="143"/>
  <c r="C10" i="143"/>
  <c r="C11" i="143"/>
  <c r="C12" i="143"/>
  <c r="C13" i="143"/>
  <c r="C14" i="143"/>
  <c r="C15" i="143"/>
  <c r="C16" i="143"/>
  <c r="C17" i="143"/>
  <c r="C18" i="143"/>
  <c r="C19" i="143"/>
  <c r="C20" i="143"/>
  <c r="C21" i="143"/>
  <c r="C22" i="143"/>
  <c r="C23" i="143"/>
  <c r="C24" i="143"/>
  <c r="C25" i="143"/>
  <c r="C26" i="143"/>
  <c r="C27" i="143"/>
  <c r="C28" i="143"/>
  <c r="C29" i="143"/>
  <c r="C30" i="143"/>
  <c r="C31" i="143"/>
  <c r="C32" i="143"/>
  <c r="C33" i="143"/>
  <c r="C34" i="143"/>
  <c r="C35" i="143"/>
  <c r="C36" i="143"/>
  <c r="C37" i="143"/>
  <c r="C38" i="143"/>
  <c r="C39" i="143"/>
  <c r="C40" i="143"/>
  <c r="C41" i="143"/>
  <c r="C42" i="143"/>
  <c r="C43" i="143"/>
  <c r="C44" i="143"/>
  <c r="C45" i="143"/>
  <c r="C46" i="143"/>
  <c r="C47" i="143"/>
  <c r="C48" i="143"/>
  <c r="C49" i="143"/>
  <c r="C50" i="143"/>
  <c r="C51" i="143"/>
  <c r="C52" i="143"/>
  <c r="C53" i="143"/>
  <c r="C54" i="143"/>
  <c r="C55" i="143"/>
  <c r="C56" i="143"/>
  <c r="C57" i="143"/>
  <c r="C58" i="143"/>
  <c r="C59" i="143"/>
  <c r="C60" i="143"/>
  <c r="C61" i="143"/>
  <c r="C62" i="143"/>
  <c r="C63" i="143"/>
  <c r="C64" i="143"/>
  <c r="C65" i="143"/>
  <c r="C66" i="143"/>
  <c r="C67" i="143"/>
  <c r="C68" i="143"/>
  <c r="C69" i="143"/>
  <c r="C70" i="143"/>
  <c r="C71" i="143"/>
  <c r="C72" i="143"/>
  <c r="C73" i="143"/>
  <c r="C74" i="143"/>
  <c r="C75" i="143"/>
  <c r="C76" i="143"/>
  <c r="C77" i="143"/>
  <c r="C78" i="143"/>
  <c r="C79" i="143"/>
  <c r="C80" i="143"/>
  <c r="C81" i="143"/>
  <c r="C82" i="143"/>
  <c r="C83" i="143"/>
  <c r="C84" i="143"/>
  <c r="C85" i="143"/>
  <c r="C86" i="143"/>
  <c r="C87" i="143"/>
  <c r="C88" i="143"/>
  <c r="C89" i="143"/>
  <c r="C90" i="143"/>
  <c r="C91" i="143"/>
  <c r="C92" i="143"/>
  <c r="C93" i="143"/>
  <c r="C94" i="143"/>
  <c r="C95" i="143"/>
  <c r="C96" i="143"/>
  <c r="C97" i="143"/>
  <c r="C98" i="143"/>
  <c r="C99" i="143"/>
  <c r="C4" i="125"/>
  <c r="C5" i="125"/>
  <c r="C6" i="125"/>
  <c r="C7" i="125"/>
  <c r="C8" i="125"/>
  <c r="C9" i="125"/>
  <c r="C10" i="125"/>
  <c r="C11" i="125"/>
  <c r="C12" i="125"/>
  <c r="C13" i="125"/>
  <c r="C14" i="125"/>
  <c r="C15" i="125"/>
  <c r="C16" i="125"/>
  <c r="C17" i="125"/>
  <c r="C18" i="125"/>
  <c r="C19" i="125"/>
  <c r="C20" i="125"/>
  <c r="C21" i="125"/>
  <c r="C22" i="125"/>
  <c r="C23" i="125"/>
  <c r="C24" i="125"/>
  <c r="C25" i="125"/>
  <c r="C26" i="125"/>
  <c r="C27" i="125"/>
  <c r="C28" i="125"/>
  <c r="C29" i="125"/>
  <c r="C30" i="125"/>
  <c r="C31" i="125"/>
  <c r="C32" i="125"/>
  <c r="C33" i="125"/>
  <c r="C34" i="125"/>
  <c r="C35" i="125"/>
  <c r="C36" i="125"/>
  <c r="C37" i="125"/>
  <c r="C38" i="125"/>
  <c r="C39" i="125"/>
  <c r="C40" i="125"/>
  <c r="C41" i="125"/>
  <c r="C42" i="125"/>
  <c r="C43" i="125"/>
  <c r="C44" i="125"/>
  <c r="C45" i="125"/>
  <c r="C46" i="125"/>
  <c r="C47" i="125"/>
  <c r="C48" i="125"/>
  <c r="C49" i="125"/>
  <c r="C50" i="125"/>
  <c r="C51" i="125"/>
  <c r="C52" i="125"/>
  <c r="C53" i="125"/>
  <c r="C54" i="125"/>
  <c r="C55" i="125"/>
  <c r="C56" i="125"/>
  <c r="C57" i="125"/>
  <c r="C58" i="125"/>
  <c r="C59" i="125"/>
  <c r="C60" i="125"/>
  <c r="C61" i="125"/>
  <c r="C62" i="125"/>
  <c r="C63" i="125"/>
  <c r="C64" i="125"/>
  <c r="C65" i="125"/>
  <c r="C66" i="125"/>
  <c r="C67" i="125"/>
  <c r="C68" i="125"/>
  <c r="C69" i="125"/>
  <c r="C70" i="125"/>
  <c r="C71" i="125"/>
  <c r="C72" i="125"/>
  <c r="C73" i="125"/>
  <c r="C74" i="125"/>
  <c r="C75" i="125"/>
  <c r="C76" i="125"/>
  <c r="C77" i="125"/>
  <c r="C78" i="125"/>
  <c r="C79" i="125"/>
  <c r="C80" i="125"/>
  <c r="C81" i="125"/>
  <c r="C82" i="125"/>
  <c r="C83" i="125"/>
  <c r="C84" i="125"/>
  <c r="C85" i="125"/>
  <c r="C86" i="125"/>
  <c r="C87" i="125"/>
  <c r="C88" i="125"/>
  <c r="C89" i="125"/>
  <c r="C90" i="125"/>
  <c r="C91" i="125"/>
  <c r="C92" i="125"/>
  <c r="C93" i="125"/>
  <c r="C94" i="125"/>
  <c r="C95" i="125"/>
  <c r="C96" i="125"/>
  <c r="C97" i="125"/>
  <c r="C98" i="125"/>
  <c r="C99" i="125"/>
  <c r="D100" i="125"/>
  <c r="E100" i="125"/>
  <c r="E100" i="124"/>
  <c r="C100" i="123"/>
  <c r="D100" i="123"/>
  <c r="E100" i="123"/>
  <c r="C100" i="122"/>
  <c r="D100" i="122"/>
  <c r="E100" i="122"/>
  <c r="C100" i="126" l="1"/>
  <c r="C100" i="143"/>
  <c r="C100" i="125"/>
  <c r="C100" i="121"/>
  <c r="D100" i="121"/>
  <c r="E100" i="121"/>
  <c r="C100" i="118" l="1"/>
  <c r="D100" i="118"/>
  <c r="E100" i="118"/>
</calcChain>
</file>

<file path=xl/sharedStrings.xml><?xml version="1.0" encoding="utf-8"?>
<sst xmlns="http://schemas.openxmlformats.org/spreadsheetml/2006/main" count="1592" uniqueCount="206">
  <si>
    <t>DK-737600</t>
  </si>
  <si>
    <t>Brønderslev</t>
  </si>
  <si>
    <t>DK-742000</t>
  </si>
  <si>
    <t>DK-740000</t>
  </si>
  <si>
    <t>DK-715300</t>
  </si>
  <si>
    <t>DK-781000</t>
  </si>
  <si>
    <t>DK-732000</t>
  </si>
  <si>
    <t>DK-725000</t>
  </si>
  <si>
    <t>DK-751000</t>
  </si>
  <si>
    <t>DK-765700</t>
  </si>
  <si>
    <t>DK-721900</t>
  </si>
  <si>
    <t>DK-786000</t>
  </si>
  <si>
    <t>DK-761500</t>
  </si>
  <si>
    <t>DK-716700</t>
  </si>
  <si>
    <t>DK-722300</t>
  </si>
  <si>
    <t>DK-736000</t>
  </si>
  <si>
    <t>DK-773000</t>
  </si>
  <si>
    <t>DK-726500</t>
  </si>
  <si>
    <t>DK-774000</t>
  </si>
  <si>
    <t>DK-778700</t>
  </si>
  <si>
    <t>DK-763000</t>
  </si>
  <si>
    <t>DK-758000</t>
  </si>
  <si>
    <t>DK-757300</t>
  </si>
  <si>
    <t>DK-781300</t>
  </si>
  <si>
    <t>DK-782500</t>
  </si>
  <si>
    <t>DK-784600</t>
  </si>
  <si>
    <t>DK-777300</t>
  </si>
  <si>
    <t>DK-784000</t>
  </si>
  <si>
    <t>DK-782000</t>
  </si>
  <si>
    <t>DK-785100</t>
  </si>
  <si>
    <t>DK-715100</t>
  </si>
  <si>
    <t>DK-727000</t>
  </si>
  <si>
    <t>DK-710100</t>
  </si>
  <si>
    <t>DK-733600</t>
  </si>
  <si>
    <t>DK-739000</t>
  </si>
  <si>
    <t>DK-746100</t>
  </si>
  <si>
    <t>DK-715700</t>
  </si>
  <si>
    <t>DK-757500</t>
  </si>
  <si>
    <t>DK-747900</t>
  </si>
  <si>
    <t>DK-721700</t>
  </si>
  <si>
    <t>DK-777900</t>
  </si>
  <si>
    <t>DK-762100</t>
  </si>
  <si>
    <t>DK-771000</t>
  </si>
  <si>
    <t>DK-716300</t>
  </si>
  <si>
    <t>DK-737000</t>
  </si>
  <si>
    <t>DK-776000</t>
  </si>
  <si>
    <t>DK-717300</t>
  </si>
  <si>
    <t>DK-725900</t>
  </si>
  <si>
    <t>DK-721000</t>
  </si>
  <si>
    <t>DK-716500</t>
  </si>
  <si>
    <t>DK-772700</t>
  </si>
  <si>
    <t>DK-753000</t>
  </si>
  <si>
    <t>DK-741000</t>
  </si>
  <si>
    <t>DK-718500</t>
  </si>
  <si>
    <t>DK-779100</t>
  </si>
  <si>
    <t>DK-770600</t>
  </si>
  <si>
    <t>DK-749200</t>
  </si>
  <si>
    <t>DK-720100</t>
  </si>
  <si>
    <t>DK-730600</t>
  </si>
  <si>
    <t>DK-726000</t>
  </si>
  <si>
    <t>DK-715500</t>
  </si>
  <si>
    <t>DK-775600</t>
  </si>
  <si>
    <t>DK-766100</t>
  </si>
  <si>
    <t>DK-731600</t>
  </si>
  <si>
    <t>DK-723000</t>
  </si>
  <si>
    <t>DK-745000</t>
  </si>
  <si>
    <t>DK-718300</t>
  </si>
  <si>
    <t>DK-717500</t>
  </si>
  <si>
    <t>DK-767100</t>
  </si>
  <si>
    <t>DK-715900</t>
  </si>
  <si>
    <t>DK-756100</t>
  </si>
  <si>
    <t>DK-716100</t>
  </si>
  <si>
    <t>DK-766500</t>
  </si>
  <si>
    <t>DK-770700</t>
  </si>
  <si>
    <t>DK-755000</t>
  </si>
  <si>
    <t>DK-716900</t>
  </si>
  <si>
    <t>DK-732900</t>
  </si>
  <si>
    <t>DK-719000</t>
  </si>
  <si>
    <t>DK-732600</t>
  </si>
  <si>
    <t>DK-735000</t>
  </si>
  <si>
    <t>DK-725300</t>
  </si>
  <si>
    <t>DK-760700</t>
  </si>
  <si>
    <t>DK-774100</t>
  </si>
  <si>
    <t>DK-748200</t>
  </si>
  <si>
    <t>Nordfyn</t>
  </si>
  <si>
    <t>DK-748000</t>
  </si>
  <si>
    <t>DK-776600</t>
  </si>
  <si>
    <t>DK-734000</t>
  </si>
  <si>
    <t>DK-724000</t>
  </si>
  <si>
    <t>DK-784900</t>
  </si>
  <si>
    <t>DK-718700</t>
  </si>
  <si>
    <t>DK-744000</t>
  </si>
  <si>
    <t>DK-726900</t>
  </si>
  <si>
    <t>DK-714700</t>
  </si>
  <si>
    <t>DK-775100</t>
  </si>
  <si>
    <t>Hovedbibliotek</t>
  </si>
  <si>
    <t>Biblioteksnummer</t>
  </si>
  <si>
    <t>I alt</t>
  </si>
  <si>
    <t>DK-774600</t>
  </si>
  <si>
    <t>DK-743000</t>
  </si>
  <si>
    <t>DK-733000</t>
  </si>
  <si>
    <t>Albertslund</t>
  </si>
  <si>
    <t xml:space="preserve">Allerød </t>
  </si>
  <si>
    <t xml:space="preserve">Assens </t>
  </si>
  <si>
    <t xml:space="preserve">Ballerup </t>
  </si>
  <si>
    <t xml:space="preserve">Billund </t>
  </si>
  <si>
    <t>Bornholm (incl. Christiansø)</t>
  </si>
  <si>
    <t xml:space="preserve">Brøndby </t>
  </si>
  <si>
    <t xml:space="preserve">Dragør </t>
  </si>
  <si>
    <t>Egedal</t>
  </si>
  <si>
    <t>Esbjerg + Fanø</t>
  </si>
  <si>
    <t xml:space="preserve">Favrskov </t>
  </si>
  <si>
    <t xml:space="preserve">Faxe </t>
  </si>
  <si>
    <t xml:space="preserve">Fredensborg </t>
  </si>
  <si>
    <t xml:space="preserve">Fredericia </t>
  </si>
  <si>
    <t xml:space="preserve">Frederiksberg </t>
  </si>
  <si>
    <t xml:space="preserve">Frederikshavn </t>
  </si>
  <si>
    <t xml:space="preserve">Frederikssund </t>
  </si>
  <si>
    <t xml:space="preserve">Furesø </t>
  </si>
  <si>
    <t xml:space="preserve">Faaborg-Midtfyn </t>
  </si>
  <si>
    <t xml:space="preserve">Gentofte </t>
  </si>
  <si>
    <t xml:space="preserve">Gladsaxe </t>
  </si>
  <si>
    <t xml:space="preserve">Glostrup </t>
  </si>
  <si>
    <t xml:space="preserve">Greve </t>
  </si>
  <si>
    <t xml:space="preserve">Gribskov </t>
  </si>
  <si>
    <t xml:space="preserve">Guldborgsund </t>
  </si>
  <si>
    <t xml:space="preserve">Haderslev </t>
  </si>
  <si>
    <t xml:space="preserve">Halsnæs </t>
  </si>
  <si>
    <t xml:space="preserve">Hedensted </t>
  </si>
  <si>
    <t xml:space="preserve">Helsingør </t>
  </si>
  <si>
    <t xml:space="preserve">Herlev </t>
  </si>
  <si>
    <t xml:space="preserve">Herning </t>
  </si>
  <si>
    <t xml:space="preserve">Hillerød </t>
  </si>
  <si>
    <t xml:space="preserve">Hjørring </t>
  </si>
  <si>
    <t xml:space="preserve">Holbæk </t>
  </si>
  <si>
    <t xml:space="preserve">Holstebro </t>
  </si>
  <si>
    <t xml:space="preserve">Horsens </t>
  </si>
  <si>
    <t xml:space="preserve">Hvidovre </t>
  </si>
  <si>
    <t xml:space="preserve">Høje-Taastrup </t>
  </si>
  <si>
    <t xml:space="preserve">Hørsholm </t>
  </si>
  <si>
    <t xml:space="preserve">Ikast-Brande </t>
  </si>
  <si>
    <t xml:space="preserve">Ishøj </t>
  </si>
  <si>
    <t xml:space="preserve">Jammerbugt </t>
  </si>
  <si>
    <t xml:space="preserve">Kalundborg </t>
  </si>
  <si>
    <t xml:space="preserve">Kerteminde </t>
  </si>
  <si>
    <t xml:space="preserve">Kolding </t>
  </si>
  <si>
    <t>København</t>
  </si>
  <si>
    <t xml:space="preserve">Køge </t>
  </si>
  <si>
    <t xml:space="preserve">Langeland </t>
  </si>
  <si>
    <t xml:space="preserve">Lejre </t>
  </si>
  <si>
    <t xml:space="preserve">Lemvig </t>
  </si>
  <si>
    <t xml:space="preserve">Lolland </t>
  </si>
  <si>
    <t xml:space="preserve">Lyngby-Taarbæk </t>
  </si>
  <si>
    <t xml:space="preserve">Læsø </t>
  </si>
  <si>
    <t xml:space="preserve">Mariagerfjord </t>
  </si>
  <si>
    <t xml:space="preserve">Middelfart </t>
  </si>
  <si>
    <t xml:space="preserve">Morsø </t>
  </si>
  <si>
    <t xml:space="preserve">Norddjurs </t>
  </si>
  <si>
    <t xml:space="preserve">Nyborg </t>
  </si>
  <si>
    <t xml:space="preserve">Næstved </t>
  </si>
  <si>
    <t xml:space="preserve">Odder </t>
  </si>
  <si>
    <t xml:space="preserve">Odense </t>
  </si>
  <si>
    <t xml:space="preserve">Odsherred </t>
  </si>
  <si>
    <t xml:space="preserve">Randers </t>
  </si>
  <si>
    <t xml:space="preserve">Rebild </t>
  </si>
  <si>
    <t xml:space="preserve">Ringkøbing-Skjern </t>
  </si>
  <si>
    <t xml:space="preserve">Ringsted </t>
  </si>
  <si>
    <t xml:space="preserve">Roskilde </t>
  </si>
  <si>
    <t xml:space="preserve">Rudersdal </t>
  </si>
  <si>
    <t xml:space="preserve">Rødovre </t>
  </si>
  <si>
    <t xml:space="preserve">Samsø </t>
  </si>
  <si>
    <t xml:space="preserve">Silkeborg </t>
  </si>
  <si>
    <t xml:space="preserve">Skanderborg </t>
  </si>
  <si>
    <t xml:space="preserve">Skive </t>
  </si>
  <si>
    <t xml:space="preserve">Slagelse </t>
  </si>
  <si>
    <t xml:space="preserve">Solrød </t>
  </si>
  <si>
    <t xml:space="preserve">Sorø </t>
  </si>
  <si>
    <t xml:space="preserve">Stevns </t>
  </si>
  <si>
    <t xml:space="preserve">Struer </t>
  </si>
  <si>
    <t xml:space="preserve">Svendborg </t>
  </si>
  <si>
    <t>Syddjurs</t>
  </si>
  <si>
    <t xml:space="preserve">Thisted </t>
  </si>
  <si>
    <t xml:space="preserve">Tønder </t>
  </si>
  <si>
    <t xml:space="preserve">Tårnby </t>
  </si>
  <si>
    <t xml:space="preserve">Vallensbæk </t>
  </si>
  <si>
    <t xml:space="preserve">Varde </t>
  </si>
  <si>
    <t xml:space="preserve">Vejen </t>
  </si>
  <si>
    <t xml:space="preserve">Vejle </t>
  </si>
  <si>
    <t xml:space="preserve">Vesthimmerland </t>
  </si>
  <si>
    <t xml:space="preserve">Viborg </t>
  </si>
  <si>
    <t xml:space="preserve">Vordingborg </t>
  </si>
  <si>
    <t xml:space="preserve">Ærø </t>
  </si>
  <si>
    <t xml:space="preserve">Aabenraa </t>
  </si>
  <si>
    <t xml:space="preserve">Aalborg </t>
  </si>
  <si>
    <t xml:space="preserve">Århus </t>
  </si>
  <si>
    <t>Digital Artikelservice statistik 'år til dato'</t>
  </si>
  <si>
    <t>Lokalt CMS</t>
  </si>
  <si>
    <t>Bibliotek.dk</t>
  </si>
  <si>
    <t>Digital Artikelservice statistik december 2025</t>
  </si>
  <si>
    <t>Digital Artikelservice statistik januar 2026</t>
  </si>
  <si>
    <t>Digital Artikelservice statistik februar 2026</t>
  </si>
  <si>
    <t>Digital Artikelservice statistik marts 2026</t>
  </si>
  <si>
    <t>Frederiksberg</t>
  </si>
  <si>
    <t>Digital Artikelservice statistik april 2026</t>
  </si>
  <si>
    <t>Digital Artikelservice statistik maj 2026</t>
  </si>
  <si>
    <t>Digital Artikelservice statistik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</si>
</sst>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/>
    <xf numFmtId="0" fontId="16" fillId="0" borderId="0" xfId="0" applyFont="1" applyFill="1"/>
    <xf numFmtId="0" fontId="18" fillId="0" borderId="0" xfId="5" applyFont="1"/>
    <xf numFmtId="0" fontId="18" fillId="0" borderId="0" xfId="5" applyFont="1" applyFill="1"/>
    <xf numFmtId="3" fontId="0" fillId="0" borderId="0" xfId="0" applyNumberFormat="1" applyFill="1"/>
    <xf numFmtId="3" fontId="16" fillId="0" borderId="0" xfId="0" applyNumberFormat="1" applyFont="1" applyFill="1"/>
    <xf numFmtId="0" fontId="0" fillId="0" borderId="0" xfId="0" applyNumberFormat="1" applyFill="1"/>
    <xf numFmtId="0" fontId="16" fillId="0" borderId="0" xfId="0" applyFont="1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8">
    <dxf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/>
      </font>
      <numFmt numFmtId="3" formatCode="#,##0"/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december_2025" displayName="december_2025" ref="A3:E100" totalsRowCount="1" headerRowDxfId="97" dataDxfId="96">
  <autoFilter ref="A3:E99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E97">
    <sortCondition ref="A1:A97"/>
  </sortState>
  <tableColumns count="5">
    <tableColumn id="1" xr3:uid="{00000000-0010-0000-0000-000001000000}" name="Hovedbibliotek" totalsRowLabel="I alt" dataDxfId="95" totalsRowDxfId="94"/>
    <tableColumn id="2" xr3:uid="{00000000-0010-0000-0000-000002000000}" name="Biblioteksnummer" dataDxfId="93" totalsRowDxfId="92"/>
    <tableColumn id="3" xr3:uid="{00000000-0010-0000-0000-000003000000}" name="Lokalt CMS" totalsRowFunction="sum" dataDxfId="91" totalsRowDxfId="90"/>
    <tableColumn id="4" xr3:uid="{00000000-0010-0000-0000-000004000000}" name="Bibliotek.dk" totalsRowFunction="sum" dataDxfId="89" totalsRowDxfId="88"/>
    <tableColumn id="5" xr3:uid="{00000000-0010-0000-0000-000005000000}" name="I alt" totalsRowFunction="sum" dataDxfId="87" totalsRowDxfId="86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5 for december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_x000d__x000a_Lokalt CMS og Bibliotek.dk kolonnerne viser hvor mange bestillinger der er kommet fra hvilken vej.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januar_2026" displayName="januar_2026" ref="A3:E100" totalsRowCount="1" headerRowDxfId="85" dataDxfId="84">
  <autoFilter ref="A3:E9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E97">
    <sortCondition ref="A1:A97"/>
  </sortState>
  <tableColumns count="5">
    <tableColumn id="1" xr3:uid="{00000000-0010-0000-0100-000001000000}" name="Hovedbibliotek" totalsRowLabel="I alt" dataDxfId="83" totalsRowDxfId="82"/>
    <tableColumn id="2" xr3:uid="{00000000-0010-0000-0100-000002000000}" name="Biblioteksnummer" dataDxfId="81" totalsRowDxfId="80"/>
    <tableColumn id="3" xr3:uid="{00000000-0010-0000-0100-000003000000}" name="Lokalt CMS" totalsRowFunction="sum" dataDxfId="79" totalsRowDxfId="78"/>
    <tableColumn id="4" xr3:uid="{00000000-0010-0000-0100-000004000000}" name="Bibliotek.dk" totalsRowFunction="sum" dataDxfId="77" totalsRowDxfId="76"/>
    <tableColumn id="5" xr3:uid="{00000000-0010-0000-0100-000005000000}" name="I alt" totalsRowFunction="sum" dataDxfId="75" totalsRowDxfId="74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januar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_x000d__x000a_Lokalt CMS og Bibliotek.dk kolonnerne viser hvor mange bestillinger der er kommet fra hvilken vej._x000d_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ebruar_2026" displayName="februar_2026" ref="A3:E100" totalsRowCount="1" headerRowDxfId="73" dataDxfId="72">
  <autoFilter ref="A3:E99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E97">
    <sortCondition ref="A1:A97"/>
  </sortState>
  <tableColumns count="5">
    <tableColumn id="1" xr3:uid="{00000000-0010-0000-0200-000001000000}" name="Hovedbibliotek" totalsRowLabel="I alt" dataDxfId="71" totalsRowDxfId="70"/>
    <tableColumn id="2" xr3:uid="{00000000-0010-0000-0200-000002000000}" name="Biblioteksnummer" dataDxfId="69" totalsRowDxfId="68"/>
    <tableColumn id="3" xr3:uid="{00000000-0010-0000-0200-000003000000}" name="Lokalt CMS" totalsRowFunction="sum" dataDxfId="67" totalsRowDxfId="66"/>
    <tableColumn id="4" xr3:uid="{00000000-0010-0000-0200-000004000000}" name="Bibliotek.dk" totalsRowFunction="sum" dataDxfId="65" totalsRowDxfId="64"/>
    <tableColumn id="5" xr3:uid="{00000000-0010-0000-0200-000005000000}" name="I alt" totalsRowFunction="sum" dataDxfId="63" totalsRowDxfId="62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februar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_x000d__x000a_Lokalt CMS og Bibliotek.dk kolonnerne viser hvor mange bestillinger der er kommet fra hvilken vej._x000d__x000a_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5A2D54-060E-415C-BCCE-B8DF323F2F9D}" name="Marts_2026" displayName="Marts_2026" ref="A3:E100" totalsRowCount="1" headerRowDxfId="61" dataDxfId="60" totalsRowDxfId="59">
  <autoFilter ref="A3:E99" xr:uid="{0A5A2D54-060E-415C-BCCE-B8DF323F2F9D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4:E99">
    <sortCondition ref="A3:A99"/>
  </sortState>
  <tableColumns count="5">
    <tableColumn id="1" xr3:uid="{183ED4D2-8E2A-4B6C-B2EC-BBC277F657D5}" name="Hovedbibliotek" totalsRowLabel="I alt" dataDxfId="58" totalsRowDxfId="57"/>
    <tableColumn id="2" xr3:uid="{7C6E7A69-A74F-4B1C-8E30-3C04DC45FC04}" name="Biblioteksnummer" dataDxfId="56" totalsRowDxfId="55"/>
    <tableColumn id="3" xr3:uid="{E94CE2E1-6AD6-4AD0-8011-375B5A736374}" name="Lokalt CMS" totalsRowFunction="sum" dataDxfId="54" totalsRowDxfId="53"/>
    <tableColumn id="4" xr3:uid="{04B8F13F-EFBB-4CF0-88BE-53FF8A897B1E}" name="Bibliotek.dk" totalsRowFunction="sum" dataDxfId="52" totalsRowDxfId="51"/>
    <tableColumn id="5" xr3:uid="{FF412996-DD90-43E9-B76B-70C2FC853714}" name="I alt" totalsRowFunction="sum" dataDxfId="50" totalsRowDxfId="49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marts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_x000d__x000a_Lokalt CMS og Bibliotek.dk kolonnerne viser hvor mange bestillinger der er kommet fra hvilken vej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743677-A825-4A99-9E55-AE67A7126811}" name="April_2026" displayName="April_2026" ref="A3:E100" totalsRowCount="1" headerRowDxfId="48" dataDxfId="47" totalsRowDxfId="46">
  <autoFilter ref="A3:E99" xr:uid="{0D743677-A825-4A99-9E55-AE67A7126811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4:E99">
    <sortCondition ref="A3:A99"/>
  </sortState>
  <tableColumns count="5">
    <tableColumn id="1" xr3:uid="{558EBC20-3903-4295-BB57-EAEDADDEE9E6}" name="Hovedbibliotek" totalsRowLabel="I alt" dataDxfId="45" totalsRowDxfId="44"/>
    <tableColumn id="2" xr3:uid="{4E8D9045-18BE-4143-8672-EDA2B9E7A7EE}" name="Biblioteksnummer" dataDxfId="43" totalsRowDxfId="42"/>
    <tableColumn id="3" xr3:uid="{9C50B39E-0455-440D-914A-07A43AA4DB7F}" name="Lokalt CMS" dataDxfId="41" totalsRowDxfId="40"/>
    <tableColumn id="4" xr3:uid="{D315971B-950C-4D39-88D8-E41C4ACDAE0C}" name="Bibliotek.dk" dataDxfId="39" totalsRowDxfId="38"/>
    <tableColumn id="5" xr3:uid="{3BFCB77D-9A20-4522-ABA4-B0293F340502}" name="I alt" totalsRowFunction="sum" dataDxfId="37" totalsRowDxfId="36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april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C30FFC1-1589-46C6-BE25-7D9F0A2585CB}" name="Maj_2026" displayName="Maj_2026" ref="A3:E100" totalsRowCount="1" headerRowDxfId="35" dataDxfId="34">
  <autoFilter ref="A3:E99" xr:uid="{EC30FFC1-1589-46C6-BE25-7D9F0A2585CB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4:E99">
    <sortCondition ref="A3:A99"/>
  </sortState>
  <tableColumns count="5">
    <tableColumn id="1" xr3:uid="{C3130838-B736-4003-840A-F8F7BE3CCF84}" name="Hovedbibliotek" totalsRowLabel="I alt" dataDxfId="33" totalsRowDxfId="32"/>
    <tableColumn id="2" xr3:uid="{AB0B2BE8-55F4-4E23-936E-E094F7B31011}" name="Biblioteksnummer" dataDxfId="31" totalsRowDxfId="30"/>
    <tableColumn id="3" xr3:uid="{8C85C2DB-887C-4E9F-8D4B-AC7373F90F23}" name="Lokalt CMS" totalsRowFunction="sum" dataDxfId="29" totalsRowDxfId="28">
      <calculatedColumnFormula>Maj_2026[[#This Row],[I alt]]-Maj_2026[[#This Row],[Bibliotek.dk]]</calculatedColumnFormula>
    </tableColumn>
    <tableColumn id="4" xr3:uid="{CE8EFA11-01B5-41AA-A110-A1E65A507FC6}" name="Bibliotek.dk" totalsRowFunction="sum" dataDxfId="27" totalsRowDxfId="26"/>
    <tableColumn id="5" xr3:uid="{D0854080-80F8-4852-81E4-F380541FD1C2}" name="I alt" totalsRowFunction="sum" dataDxfId="25" totalsRowDxfId="24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maj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B2F44D-CE58-4493-B4B8-40CAF11C74B3}" name="Maj_20266" displayName="Maj_20266" ref="A3:E100" totalsRowCount="1" headerRowDxfId="23" dataDxfId="22">
  <sortState xmlns:xlrd2="http://schemas.microsoft.com/office/spreadsheetml/2017/richdata2" ref="A4:E99">
    <sortCondition ref="A4:A99"/>
  </sortState>
  <tableColumns count="5">
    <tableColumn id="1" xr3:uid="{A9D20539-8A2C-472F-B026-D7AB6AC09126}" name="Hovedbibliotek" totalsRowLabel="I alt" dataDxfId="21" totalsRowDxfId="20"/>
    <tableColumn id="2" xr3:uid="{4E26E2C7-E2E4-442A-9F76-FDF3622EBD40}" name="Biblioteksnummer" dataDxfId="19" totalsRowDxfId="18"/>
    <tableColumn id="3" xr3:uid="{1C301AA1-7725-4675-8F98-6C0180E352B2}" name="Lokalt CMS" totalsRowFunction="sum" dataDxfId="17" totalsRowDxfId="16">
      <calculatedColumnFormula>Maj_20266[[#This Row],[I alt]]-Maj_20266[[#This Row],[Bibliotek.dk]]</calculatedColumnFormula>
    </tableColumn>
    <tableColumn id="4" xr3:uid="{5F480237-46D7-4DEE-BFD8-2F27240DEBD9}" name="Bibliotek.dk" totalsRowFunction="sum" dataDxfId="15" totalsRowDxfId="14"/>
    <tableColumn id="5" xr3:uid="{5ADBDFC7-5742-47F3-BA3A-70387E8A3C1D}" name="I alt" totalsRowFunction="sum" dataDxfId="13" totalsRowDxfId="12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2026 for maj måned" altTextSummary="Det Kgl. Bibliotek registrerer dit biblioteks forbrug og publicerer månedlige statistikker for hvert enkelt bibliotek. Denne tabel er delt op i følgende kolonner: Hovedbiblioteks navn, Biblioteksnummer, lokalt CMS, Bibliotek.dk og tilslut hvor mange artikler der er leveret i alt. 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A16F33-243D-4959-AC5A-360CBF742FE7}" name="år_til_dato" displayName="år_til_dato" ref="A3:E100" totalsRowCount="1" headerRowDxfId="11" dataDxfId="10">
  <autoFilter ref="A3:E99" xr:uid="{F2A16F33-243D-4959-AC5A-360CBF742FE7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4:E99">
    <sortCondition ref="A4:A99"/>
  </sortState>
  <tableColumns count="5">
    <tableColumn id="1" xr3:uid="{3504B444-6D3E-42D1-97A0-5539D63BC0A1}" name="Hovedbibliotek" totalsRowLabel="I alt" dataDxfId="9" totalsRowDxfId="8"/>
    <tableColumn id="2" xr3:uid="{E170F709-C544-4031-959B-CD35F34ECF95}" name="Biblioteksnummer" dataDxfId="7" totalsRowDxfId="6"/>
    <tableColumn id="3" xr3:uid="{C007FA30-5727-49A3-AE53-7D3825440604}" name="Lokalt CMS" totalsRowFunction="sum" dataDxfId="5" totalsRowDxfId="4">
      <calculatedColumnFormula>år_til_dato[[#This Row],[I alt]]-år_til_dato[[#This Row],[Bibliotek.dk]]</calculatedColumnFormula>
    </tableColumn>
    <tableColumn id="4" xr3:uid="{875E7944-F7AE-4D39-89C0-81E863819CA9}" name="Bibliotek.dk" totalsRowFunction="sum" dataDxfId="3" totalsRowDxfId="2"/>
    <tableColumn id="5" xr3:uid="{D0032FB4-6EC2-4D0F-AB95-E518D0B0B09A}" name="I alt" totalsRowFunction="sum" dataDxfId="1" totalsRowDxfId="0"/>
  </tableColumns>
  <tableStyleInfo name="TableStyleMedium23" showFirstColumn="0" showLastColumn="0" showRowStripes="1" showColumnStripes="0"/>
  <extLst>
    <ext xmlns:x14="http://schemas.microsoft.com/office/spreadsheetml/2009/9/main" uri="{504A1905-F514-4f6f-8877-14C23A59335A}">
      <x14:table altText="Digital artikelservice statistik for 'år til dato'" altTextSummary="Denne tabel viser hvor mange artikler der er leveret siden d. 1-12-2025 til nu. _x000d__x000a_Tabellen er delt op i følgende kolonner: Hovedbiblioteks navn, Biblioteksnummer, lokalt CMS, Bibliotek.dk og tilslut hvor mange artikler der er leveret i alt. Lokalt CMS og Bibliotek.dk kolonnerne angiver hvor mange bestillinger der er kommet fra hvilken vej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workbookViewId="0">
      <pane ySplit="3" topLeftCell="A4" activePane="bottomLeft" state="frozen"/>
      <selection pane="bottomLeft" activeCell="B3" sqref="B3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198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1">
        <v>4</v>
      </c>
      <c r="D4" s="1">
        <v>6</v>
      </c>
      <c r="E4" s="2">
        <v>10</v>
      </c>
    </row>
    <row r="5" spans="1:5" x14ac:dyDescent="0.3">
      <c r="A5" s="1" t="s">
        <v>102</v>
      </c>
      <c r="B5" s="1" t="s">
        <v>57</v>
      </c>
      <c r="C5" s="1">
        <v>10</v>
      </c>
      <c r="D5" s="1">
        <v>7</v>
      </c>
      <c r="E5" s="2">
        <v>17</v>
      </c>
    </row>
    <row r="6" spans="1:5" x14ac:dyDescent="0.3">
      <c r="A6" s="1" t="s">
        <v>103</v>
      </c>
      <c r="B6" s="1" t="s">
        <v>2</v>
      </c>
      <c r="C6" s="1">
        <v>23</v>
      </c>
      <c r="D6" s="1">
        <v>15</v>
      </c>
      <c r="E6" s="2">
        <v>38</v>
      </c>
    </row>
    <row r="7" spans="1:5" x14ac:dyDescent="0.3">
      <c r="A7" s="1" t="s">
        <v>104</v>
      </c>
      <c r="B7" s="1" t="s">
        <v>30</v>
      </c>
      <c r="C7" s="1">
        <v>33</v>
      </c>
      <c r="D7" s="1">
        <v>16</v>
      </c>
      <c r="E7" s="2">
        <v>49</v>
      </c>
    </row>
    <row r="8" spans="1:5" x14ac:dyDescent="0.3">
      <c r="A8" s="1" t="s">
        <v>105</v>
      </c>
      <c r="B8" s="1" t="s">
        <v>51</v>
      </c>
      <c r="C8" s="1">
        <v>11</v>
      </c>
      <c r="D8" s="1">
        <v>1</v>
      </c>
      <c r="E8" s="2">
        <v>12</v>
      </c>
    </row>
    <row r="9" spans="1:5" x14ac:dyDescent="0.3">
      <c r="A9" s="1" t="s">
        <v>106</v>
      </c>
      <c r="B9" s="1" t="s">
        <v>3</v>
      </c>
      <c r="C9" s="1">
        <v>12</v>
      </c>
      <c r="D9" s="1">
        <v>11</v>
      </c>
      <c r="E9" s="2">
        <v>23</v>
      </c>
    </row>
    <row r="10" spans="1:5" x14ac:dyDescent="0.3">
      <c r="A10" s="1" t="s">
        <v>107</v>
      </c>
      <c r="B10" s="1" t="s">
        <v>4</v>
      </c>
      <c r="C10" s="1">
        <v>7</v>
      </c>
      <c r="D10" s="1">
        <v>12</v>
      </c>
      <c r="E10" s="2">
        <v>19</v>
      </c>
    </row>
    <row r="11" spans="1:5" x14ac:dyDescent="0.3">
      <c r="A11" s="1" t="s">
        <v>1</v>
      </c>
      <c r="B11" s="1" t="s">
        <v>5</v>
      </c>
      <c r="C11" s="1">
        <v>15</v>
      </c>
      <c r="D11" s="1">
        <v>9</v>
      </c>
      <c r="E11" s="2">
        <v>24</v>
      </c>
    </row>
    <row r="12" spans="1:5" x14ac:dyDescent="0.3">
      <c r="A12" s="1" t="s">
        <v>108</v>
      </c>
      <c r="B12" s="1" t="s">
        <v>60</v>
      </c>
      <c r="C12" s="1">
        <v>14</v>
      </c>
      <c r="D12" s="1">
        <v>33</v>
      </c>
      <c r="E12" s="2">
        <v>47</v>
      </c>
    </row>
    <row r="13" spans="1:5" x14ac:dyDescent="0.3">
      <c r="A13" s="1" t="s">
        <v>109</v>
      </c>
      <c r="B13" s="1" t="s">
        <v>88</v>
      </c>
      <c r="C13" s="1">
        <v>22</v>
      </c>
      <c r="D13" s="1">
        <v>18</v>
      </c>
      <c r="E13" s="2">
        <v>40</v>
      </c>
    </row>
    <row r="14" spans="1:5" x14ac:dyDescent="0.3">
      <c r="A14" s="1" t="s">
        <v>110</v>
      </c>
      <c r="B14" s="1" t="s">
        <v>70</v>
      </c>
      <c r="C14" s="1">
        <v>63</v>
      </c>
      <c r="D14" s="1">
        <v>35</v>
      </c>
      <c r="E14" s="2">
        <v>98</v>
      </c>
    </row>
    <row r="15" spans="1:5" x14ac:dyDescent="0.3">
      <c r="A15" s="1" t="s">
        <v>111</v>
      </c>
      <c r="B15" s="1" t="s">
        <v>42</v>
      </c>
      <c r="C15" s="1">
        <v>0</v>
      </c>
      <c r="D15" s="1">
        <v>26</v>
      </c>
      <c r="E15" s="2">
        <v>26</v>
      </c>
    </row>
    <row r="16" spans="1:5" x14ac:dyDescent="0.3">
      <c r="A16" s="1" t="s">
        <v>112</v>
      </c>
      <c r="B16" s="1" t="s">
        <v>6</v>
      </c>
      <c r="C16" s="1">
        <v>2</v>
      </c>
      <c r="D16" s="1">
        <v>11</v>
      </c>
      <c r="E16" s="2">
        <v>13</v>
      </c>
    </row>
    <row r="17" spans="1:5" x14ac:dyDescent="0.3">
      <c r="A17" s="1" t="s">
        <v>113</v>
      </c>
      <c r="B17" s="1" t="s">
        <v>48</v>
      </c>
      <c r="C17" s="1">
        <v>17</v>
      </c>
      <c r="D17" s="1">
        <v>29</v>
      </c>
      <c r="E17" s="2">
        <v>46</v>
      </c>
    </row>
    <row r="18" spans="1:5" x14ac:dyDescent="0.3">
      <c r="A18" s="1" t="s">
        <v>114</v>
      </c>
      <c r="B18" s="1" t="s">
        <v>81</v>
      </c>
      <c r="C18" s="1">
        <v>20</v>
      </c>
      <c r="D18" s="1">
        <v>14</v>
      </c>
      <c r="E18" s="2">
        <v>34</v>
      </c>
    </row>
    <row r="19" spans="1:5" x14ac:dyDescent="0.3">
      <c r="A19" s="1" t="s">
        <v>115</v>
      </c>
      <c r="B19" s="1" t="s">
        <v>93</v>
      </c>
      <c r="C19" s="1">
        <v>41</v>
      </c>
      <c r="D19" s="1">
        <v>109</v>
      </c>
      <c r="E19" s="2">
        <v>150</v>
      </c>
    </row>
    <row r="20" spans="1:5" x14ac:dyDescent="0.3">
      <c r="A20" s="1" t="s">
        <v>116</v>
      </c>
      <c r="B20" s="1" t="s">
        <v>23</v>
      </c>
      <c r="C20" s="1">
        <v>17</v>
      </c>
      <c r="D20" s="1">
        <v>5</v>
      </c>
      <c r="E20" s="2">
        <v>22</v>
      </c>
    </row>
    <row r="21" spans="1:5" x14ac:dyDescent="0.3">
      <c r="A21" s="1" t="s">
        <v>117</v>
      </c>
      <c r="B21" s="1" t="s">
        <v>7</v>
      </c>
      <c r="C21" s="1">
        <v>12</v>
      </c>
      <c r="D21" s="1">
        <v>14</v>
      </c>
      <c r="E21" s="2">
        <v>26</v>
      </c>
    </row>
    <row r="22" spans="1:5" x14ac:dyDescent="0.3">
      <c r="A22" s="1" t="s">
        <v>118</v>
      </c>
      <c r="B22" s="1" t="s">
        <v>77</v>
      </c>
      <c r="C22" s="1">
        <v>0</v>
      </c>
      <c r="D22" s="1">
        <v>21</v>
      </c>
      <c r="E22" s="2">
        <v>21</v>
      </c>
    </row>
    <row r="23" spans="1:5" x14ac:dyDescent="0.3">
      <c r="A23" s="1" t="s">
        <v>119</v>
      </c>
      <c r="B23" s="1" t="s">
        <v>99</v>
      </c>
      <c r="C23" s="1">
        <v>27</v>
      </c>
      <c r="D23" s="1">
        <v>18</v>
      </c>
      <c r="E23" s="2">
        <v>45</v>
      </c>
    </row>
    <row r="24" spans="1:5" x14ac:dyDescent="0.3">
      <c r="A24" s="1" t="s">
        <v>120</v>
      </c>
      <c r="B24" s="1" t="s">
        <v>36</v>
      </c>
      <c r="C24" s="1">
        <v>22</v>
      </c>
      <c r="D24" s="1">
        <v>35</v>
      </c>
      <c r="E24" s="2">
        <v>57</v>
      </c>
    </row>
    <row r="25" spans="1:5" x14ac:dyDescent="0.3">
      <c r="A25" s="1" t="s">
        <v>121</v>
      </c>
      <c r="B25" s="1" t="s">
        <v>69</v>
      </c>
      <c r="C25" s="1">
        <v>28</v>
      </c>
      <c r="D25" s="1">
        <v>18</v>
      </c>
      <c r="E25" s="2">
        <v>46</v>
      </c>
    </row>
    <row r="26" spans="1:5" x14ac:dyDescent="0.3">
      <c r="A26" s="1" t="s">
        <v>122</v>
      </c>
      <c r="B26" s="1" t="s">
        <v>71</v>
      </c>
      <c r="C26" s="1">
        <v>0</v>
      </c>
      <c r="D26" s="1">
        <v>13</v>
      </c>
      <c r="E26" s="2">
        <v>13</v>
      </c>
    </row>
    <row r="27" spans="1:5" x14ac:dyDescent="0.3">
      <c r="A27" s="1" t="s">
        <v>123</v>
      </c>
      <c r="B27" s="1" t="s">
        <v>80</v>
      </c>
      <c r="C27" s="1">
        <v>4</v>
      </c>
      <c r="D27" s="1">
        <v>7</v>
      </c>
      <c r="E27" s="2">
        <v>11</v>
      </c>
    </row>
    <row r="28" spans="1:5" x14ac:dyDescent="0.3">
      <c r="A28" s="1" t="s">
        <v>124</v>
      </c>
      <c r="B28" s="1" t="s">
        <v>31</v>
      </c>
      <c r="C28" s="1">
        <v>16</v>
      </c>
      <c r="D28" s="1">
        <v>27</v>
      </c>
      <c r="E28" s="2">
        <v>43</v>
      </c>
    </row>
    <row r="29" spans="1:5" x14ac:dyDescent="0.3">
      <c r="A29" s="1" t="s">
        <v>125</v>
      </c>
      <c r="B29" s="1" t="s">
        <v>0</v>
      </c>
      <c r="C29" s="1">
        <v>41</v>
      </c>
      <c r="D29" s="1">
        <v>22</v>
      </c>
      <c r="E29" s="2">
        <v>63</v>
      </c>
    </row>
    <row r="30" spans="1:5" x14ac:dyDescent="0.3">
      <c r="A30" s="1" t="s">
        <v>126</v>
      </c>
      <c r="B30" s="1" t="s">
        <v>8</v>
      </c>
      <c r="C30" s="1">
        <v>27</v>
      </c>
      <c r="D30" s="1">
        <v>14</v>
      </c>
      <c r="E30" s="2">
        <v>41</v>
      </c>
    </row>
    <row r="31" spans="1:5" x14ac:dyDescent="0.3">
      <c r="A31" s="1" t="s">
        <v>127</v>
      </c>
      <c r="B31" s="1" t="s">
        <v>59</v>
      </c>
      <c r="C31" s="1">
        <v>12</v>
      </c>
      <c r="D31" s="1">
        <v>34</v>
      </c>
      <c r="E31" s="2">
        <v>46</v>
      </c>
    </row>
    <row r="32" spans="1:5" x14ac:dyDescent="0.3">
      <c r="A32" s="1" t="s">
        <v>128</v>
      </c>
      <c r="B32" s="1" t="s">
        <v>86</v>
      </c>
      <c r="C32" s="1">
        <v>0</v>
      </c>
      <c r="D32" s="1">
        <v>13</v>
      </c>
      <c r="E32" s="2">
        <v>13</v>
      </c>
    </row>
    <row r="33" spans="1:5" x14ac:dyDescent="0.3">
      <c r="A33" s="1" t="s">
        <v>129</v>
      </c>
      <c r="B33" s="1" t="s">
        <v>39</v>
      </c>
      <c r="C33" s="1">
        <v>31</v>
      </c>
      <c r="D33" s="1">
        <v>35</v>
      </c>
      <c r="E33" s="2">
        <v>66</v>
      </c>
    </row>
    <row r="34" spans="1:5" x14ac:dyDescent="0.3">
      <c r="A34" s="1" t="s">
        <v>130</v>
      </c>
      <c r="B34" s="1" t="s">
        <v>43</v>
      </c>
      <c r="C34" s="1">
        <v>0</v>
      </c>
      <c r="D34" s="1">
        <v>69</v>
      </c>
      <c r="E34" s="2">
        <v>69</v>
      </c>
    </row>
    <row r="35" spans="1:5" x14ac:dyDescent="0.3">
      <c r="A35" s="1" t="s">
        <v>131</v>
      </c>
      <c r="B35" s="1" t="s">
        <v>9</v>
      </c>
      <c r="C35" s="1">
        <v>83</v>
      </c>
      <c r="D35" s="1">
        <v>38</v>
      </c>
      <c r="E35" s="2">
        <v>121</v>
      </c>
    </row>
    <row r="36" spans="1:5" x14ac:dyDescent="0.3">
      <c r="A36" s="1" t="s">
        <v>132</v>
      </c>
      <c r="B36" s="1" t="s">
        <v>10</v>
      </c>
      <c r="C36" s="1">
        <v>35</v>
      </c>
      <c r="D36" s="1">
        <v>20</v>
      </c>
      <c r="E36" s="2">
        <v>55</v>
      </c>
    </row>
    <row r="37" spans="1:5" x14ac:dyDescent="0.3">
      <c r="A37" s="1" t="s">
        <v>133</v>
      </c>
      <c r="B37" s="1" t="s">
        <v>11</v>
      </c>
      <c r="C37" s="1">
        <v>0</v>
      </c>
      <c r="D37" s="1">
        <v>13</v>
      </c>
      <c r="E37" s="2">
        <v>13</v>
      </c>
    </row>
    <row r="38" spans="1:5" x14ac:dyDescent="0.3">
      <c r="A38" s="1" t="s">
        <v>134</v>
      </c>
      <c r="B38" s="1" t="s">
        <v>63</v>
      </c>
      <c r="C38" s="1">
        <v>24</v>
      </c>
      <c r="D38" s="1">
        <v>20</v>
      </c>
      <c r="E38" s="2">
        <v>44</v>
      </c>
    </row>
    <row r="39" spans="1:5" x14ac:dyDescent="0.3">
      <c r="A39" s="1" t="s">
        <v>135</v>
      </c>
      <c r="B39" s="1" t="s">
        <v>62</v>
      </c>
      <c r="C39" s="1">
        <v>36</v>
      </c>
      <c r="D39" s="1">
        <v>30</v>
      </c>
      <c r="E39" s="2">
        <v>66</v>
      </c>
    </row>
    <row r="40" spans="1:5" x14ac:dyDescent="0.3">
      <c r="A40" s="1" t="s">
        <v>136</v>
      </c>
      <c r="B40" s="1" t="s">
        <v>12</v>
      </c>
      <c r="C40" s="1">
        <v>27</v>
      </c>
      <c r="D40" s="1">
        <v>34</v>
      </c>
      <c r="E40" s="2">
        <v>61</v>
      </c>
    </row>
    <row r="41" spans="1:5" x14ac:dyDescent="0.3">
      <c r="A41" s="1" t="s">
        <v>137</v>
      </c>
      <c r="B41" s="1" t="s">
        <v>13</v>
      </c>
      <c r="C41" s="1">
        <v>0</v>
      </c>
      <c r="D41" s="1">
        <v>20</v>
      </c>
      <c r="E41" s="2">
        <v>20</v>
      </c>
    </row>
    <row r="42" spans="1:5" x14ac:dyDescent="0.3">
      <c r="A42" s="1" t="s">
        <v>138</v>
      </c>
      <c r="B42" s="1" t="s">
        <v>75</v>
      </c>
      <c r="C42" s="1">
        <v>0</v>
      </c>
      <c r="D42" s="1">
        <v>20</v>
      </c>
      <c r="E42" s="2">
        <v>20</v>
      </c>
    </row>
    <row r="43" spans="1:5" x14ac:dyDescent="0.3">
      <c r="A43" s="1" t="s">
        <v>139</v>
      </c>
      <c r="B43" s="1" t="s">
        <v>14</v>
      </c>
      <c r="C43" s="1">
        <v>12</v>
      </c>
      <c r="D43" s="1">
        <v>5</v>
      </c>
      <c r="E43" s="2">
        <v>17</v>
      </c>
    </row>
    <row r="44" spans="1:5" x14ac:dyDescent="0.3">
      <c r="A44" s="1" t="s">
        <v>140</v>
      </c>
      <c r="B44" s="1" t="s">
        <v>61</v>
      </c>
      <c r="C44" s="1">
        <v>21</v>
      </c>
      <c r="D44" s="1">
        <v>26</v>
      </c>
      <c r="E44" s="2">
        <v>47</v>
      </c>
    </row>
    <row r="45" spans="1:5" x14ac:dyDescent="0.3">
      <c r="A45" s="1" t="s">
        <v>141</v>
      </c>
      <c r="B45" s="1" t="s">
        <v>66</v>
      </c>
      <c r="C45" s="1">
        <v>9</v>
      </c>
      <c r="D45" s="1">
        <v>14</v>
      </c>
      <c r="E45" s="2">
        <v>23</v>
      </c>
    </row>
    <row r="46" spans="1:5" x14ac:dyDescent="0.3">
      <c r="A46" s="1" t="s">
        <v>142</v>
      </c>
      <c r="B46" s="1" t="s">
        <v>89</v>
      </c>
      <c r="C46" s="1">
        <v>0</v>
      </c>
      <c r="D46" s="1">
        <v>17</v>
      </c>
      <c r="E46" s="2">
        <v>17</v>
      </c>
    </row>
    <row r="47" spans="1:5" x14ac:dyDescent="0.3">
      <c r="A47" s="1" t="s">
        <v>143</v>
      </c>
      <c r="B47" s="1" t="s">
        <v>78</v>
      </c>
      <c r="C47" s="1">
        <v>0</v>
      </c>
      <c r="D47" s="1">
        <v>20</v>
      </c>
      <c r="E47" s="2">
        <v>20</v>
      </c>
    </row>
    <row r="48" spans="1:5" x14ac:dyDescent="0.3">
      <c r="A48" s="1" t="s">
        <v>144</v>
      </c>
      <c r="B48" s="1" t="s">
        <v>91</v>
      </c>
      <c r="C48" s="1">
        <v>2</v>
      </c>
      <c r="D48" s="1">
        <v>6</v>
      </c>
      <c r="E48" s="2">
        <v>8</v>
      </c>
    </row>
    <row r="49" spans="1:5" x14ac:dyDescent="0.3">
      <c r="A49" s="1" t="s">
        <v>145</v>
      </c>
      <c r="B49" s="1" t="s">
        <v>41</v>
      </c>
      <c r="C49" s="1">
        <v>40</v>
      </c>
      <c r="D49" s="1">
        <v>54</v>
      </c>
      <c r="E49" s="2">
        <v>94</v>
      </c>
    </row>
    <row r="50" spans="1:5" x14ac:dyDescent="0.3">
      <c r="A50" s="1" t="s">
        <v>146</v>
      </c>
      <c r="B50" s="1" t="s">
        <v>32</v>
      </c>
      <c r="C50" s="1">
        <v>415</v>
      </c>
      <c r="D50" s="1">
        <v>461</v>
      </c>
      <c r="E50" s="2">
        <v>876</v>
      </c>
    </row>
    <row r="51" spans="1:5" x14ac:dyDescent="0.3">
      <c r="A51" s="1" t="s">
        <v>147</v>
      </c>
      <c r="B51" s="1" t="s">
        <v>47</v>
      </c>
      <c r="C51" s="1">
        <v>24</v>
      </c>
      <c r="D51" s="1">
        <v>45</v>
      </c>
      <c r="E51" s="2">
        <v>69</v>
      </c>
    </row>
    <row r="52" spans="1:5" x14ac:dyDescent="0.3">
      <c r="A52" s="1" t="s">
        <v>148</v>
      </c>
      <c r="B52" s="1" t="s">
        <v>83</v>
      </c>
      <c r="C52" s="1">
        <v>0</v>
      </c>
      <c r="D52" s="1">
        <v>2</v>
      </c>
      <c r="E52" s="2">
        <v>2</v>
      </c>
    </row>
    <row r="53" spans="1:5" x14ac:dyDescent="0.3">
      <c r="A53" s="1" t="s">
        <v>149</v>
      </c>
      <c r="B53" s="1" t="s">
        <v>79</v>
      </c>
      <c r="C53" s="1">
        <v>3</v>
      </c>
      <c r="D53" s="1">
        <v>13</v>
      </c>
      <c r="E53" s="2">
        <v>16</v>
      </c>
    </row>
    <row r="54" spans="1:5" x14ac:dyDescent="0.3">
      <c r="A54" s="1" t="s">
        <v>150</v>
      </c>
      <c r="B54" s="1" t="s">
        <v>72</v>
      </c>
      <c r="C54" s="1">
        <v>0</v>
      </c>
      <c r="D54" s="1">
        <v>4</v>
      </c>
      <c r="E54" s="2">
        <v>4</v>
      </c>
    </row>
    <row r="55" spans="1:5" x14ac:dyDescent="0.3">
      <c r="A55" s="1" t="s">
        <v>151</v>
      </c>
      <c r="B55" s="1" t="s">
        <v>15</v>
      </c>
      <c r="C55" s="1">
        <v>7</v>
      </c>
      <c r="D55" s="1">
        <v>11</v>
      </c>
      <c r="E55" s="2">
        <v>18</v>
      </c>
    </row>
    <row r="56" spans="1:5" x14ac:dyDescent="0.3">
      <c r="A56" s="1" t="s">
        <v>152</v>
      </c>
      <c r="B56" s="1" t="s">
        <v>46</v>
      </c>
      <c r="C56" s="1">
        <v>47</v>
      </c>
      <c r="D56" s="1">
        <v>22</v>
      </c>
      <c r="E56" s="2">
        <v>69</v>
      </c>
    </row>
    <row r="57" spans="1:5" x14ac:dyDescent="0.3">
      <c r="A57" s="1" t="s">
        <v>153</v>
      </c>
      <c r="B57" s="1" t="s">
        <v>24</v>
      </c>
      <c r="C57" s="1">
        <v>0</v>
      </c>
      <c r="D57" s="1">
        <v>1</v>
      </c>
      <c r="E57" s="2">
        <v>1</v>
      </c>
    </row>
    <row r="58" spans="1:5" x14ac:dyDescent="0.3">
      <c r="A58" s="1" t="s">
        <v>154</v>
      </c>
      <c r="B58" s="1" t="s">
        <v>25</v>
      </c>
      <c r="C58" s="1">
        <v>0</v>
      </c>
      <c r="D58" s="1">
        <v>13</v>
      </c>
      <c r="E58" s="2">
        <v>13</v>
      </c>
    </row>
    <row r="59" spans="1:5" x14ac:dyDescent="0.3">
      <c r="A59" s="1" t="s">
        <v>155</v>
      </c>
      <c r="B59" s="1" t="s">
        <v>52</v>
      </c>
      <c r="C59" s="1">
        <v>17</v>
      </c>
      <c r="D59" s="1">
        <v>20</v>
      </c>
      <c r="E59" s="2">
        <v>37</v>
      </c>
    </row>
    <row r="60" spans="1:5" x14ac:dyDescent="0.3">
      <c r="A60" s="1" t="s">
        <v>156</v>
      </c>
      <c r="B60" s="1" t="s">
        <v>26</v>
      </c>
      <c r="C60" s="1">
        <v>0</v>
      </c>
      <c r="D60" s="1">
        <v>4</v>
      </c>
      <c r="E60" s="2">
        <v>4</v>
      </c>
    </row>
    <row r="61" spans="1:5" x14ac:dyDescent="0.3">
      <c r="A61" s="1" t="s">
        <v>157</v>
      </c>
      <c r="B61" s="1" t="s">
        <v>73</v>
      </c>
      <c r="C61" s="1">
        <v>0</v>
      </c>
      <c r="D61" s="1">
        <v>14</v>
      </c>
      <c r="E61" s="2">
        <v>14</v>
      </c>
    </row>
    <row r="62" spans="1:5" x14ac:dyDescent="0.3">
      <c r="A62" s="1" t="s">
        <v>84</v>
      </c>
      <c r="B62" s="1" t="s">
        <v>85</v>
      </c>
      <c r="C62" s="1">
        <v>4</v>
      </c>
      <c r="D62" s="1">
        <v>14</v>
      </c>
      <c r="E62" s="2">
        <v>18</v>
      </c>
    </row>
    <row r="63" spans="1:5" x14ac:dyDescent="0.3">
      <c r="A63" s="1" t="s">
        <v>158</v>
      </c>
      <c r="B63" s="1" t="s">
        <v>65</v>
      </c>
      <c r="C63" s="1">
        <v>7</v>
      </c>
      <c r="D63" s="1">
        <v>18</v>
      </c>
      <c r="E63" s="2">
        <v>25</v>
      </c>
    </row>
    <row r="64" spans="1:5" x14ac:dyDescent="0.3">
      <c r="A64" s="1" t="s">
        <v>159</v>
      </c>
      <c r="B64" s="1" t="s">
        <v>44</v>
      </c>
      <c r="C64" s="1">
        <v>53</v>
      </c>
      <c r="D64" s="1">
        <v>30</v>
      </c>
      <c r="E64" s="2">
        <v>83</v>
      </c>
    </row>
    <row r="65" spans="1:5" x14ac:dyDescent="0.3">
      <c r="A65" s="1" t="s">
        <v>160</v>
      </c>
      <c r="B65" s="1" t="s">
        <v>50</v>
      </c>
      <c r="C65" s="1">
        <v>14</v>
      </c>
      <c r="D65" s="1">
        <v>13</v>
      </c>
      <c r="E65" s="2">
        <v>27</v>
      </c>
    </row>
    <row r="66" spans="1:5" x14ac:dyDescent="0.3">
      <c r="A66" s="1" t="s">
        <v>161</v>
      </c>
      <c r="B66" s="1" t="s">
        <v>35</v>
      </c>
      <c r="C66" s="1">
        <v>96</v>
      </c>
      <c r="D66" s="1">
        <v>121</v>
      </c>
      <c r="E66" s="2">
        <v>217</v>
      </c>
    </row>
    <row r="67" spans="1:5" x14ac:dyDescent="0.3">
      <c r="A67" s="1" t="s">
        <v>162</v>
      </c>
      <c r="B67" s="1" t="s">
        <v>58</v>
      </c>
      <c r="C67" s="5">
        <v>0</v>
      </c>
      <c r="D67" s="5">
        <v>14</v>
      </c>
      <c r="E67" s="6">
        <v>14</v>
      </c>
    </row>
    <row r="68" spans="1:5" x14ac:dyDescent="0.3">
      <c r="A68" s="1" t="s">
        <v>163</v>
      </c>
      <c r="B68" s="1" t="s">
        <v>16</v>
      </c>
      <c r="C68" s="5">
        <v>122</v>
      </c>
      <c r="D68" s="5">
        <v>60</v>
      </c>
      <c r="E68" s="6">
        <v>182</v>
      </c>
    </row>
    <row r="69" spans="1:5" x14ac:dyDescent="0.3">
      <c r="A69" s="1" t="s">
        <v>164</v>
      </c>
      <c r="B69" s="1" t="s">
        <v>27</v>
      </c>
      <c r="C69" s="5">
        <v>0</v>
      </c>
      <c r="D69" s="5">
        <v>6</v>
      </c>
      <c r="E69" s="6">
        <v>6</v>
      </c>
    </row>
    <row r="70" spans="1:5" x14ac:dyDescent="0.3">
      <c r="A70" s="1" t="s">
        <v>165</v>
      </c>
      <c r="B70" s="1" t="s">
        <v>45</v>
      </c>
      <c r="C70" s="5">
        <v>16</v>
      </c>
      <c r="D70" s="5">
        <v>32</v>
      </c>
      <c r="E70" s="6">
        <v>48</v>
      </c>
    </row>
    <row r="71" spans="1:5" x14ac:dyDescent="0.3">
      <c r="A71" s="1" t="s">
        <v>166</v>
      </c>
      <c r="B71" s="1" t="s">
        <v>76</v>
      </c>
      <c r="C71" s="5">
        <v>0</v>
      </c>
      <c r="D71" s="5">
        <v>17</v>
      </c>
      <c r="E71" s="6">
        <v>17</v>
      </c>
    </row>
    <row r="72" spans="1:5" x14ac:dyDescent="0.3">
      <c r="A72" s="1" t="s">
        <v>167</v>
      </c>
      <c r="B72" s="1" t="s">
        <v>17</v>
      </c>
      <c r="C72" s="5">
        <v>77</v>
      </c>
      <c r="D72" s="5">
        <v>31</v>
      </c>
      <c r="E72" s="6">
        <v>108</v>
      </c>
    </row>
    <row r="73" spans="1:5" x14ac:dyDescent="0.3">
      <c r="A73" s="1" t="s">
        <v>168</v>
      </c>
      <c r="B73" s="1" t="s">
        <v>64</v>
      </c>
      <c r="C73" s="5">
        <v>26</v>
      </c>
      <c r="D73" s="5">
        <v>41</v>
      </c>
      <c r="E73" s="6">
        <v>67</v>
      </c>
    </row>
    <row r="74" spans="1:5" x14ac:dyDescent="0.3">
      <c r="A74" s="1" t="s">
        <v>169</v>
      </c>
      <c r="B74" s="1" t="s">
        <v>67</v>
      </c>
      <c r="C74" s="5">
        <v>0</v>
      </c>
      <c r="D74" s="5">
        <v>19</v>
      </c>
      <c r="E74" s="6">
        <v>19</v>
      </c>
    </row>
    <row r="75" spans="1:5" x14ac:dyDescent="0.3">
      <c r="A75" s="1" t="s">
        <v>170</v>
      </c>
      <c r="B75" s="1" t="s">
        <v>82</v>
      </c>
      <c r="C75" s="5">
        <v>3</v>
      </c>
      <c r="D75" s="5">
        <v>4</v>
      </c>
      <c r="E75" s="6">
        <v>7</v>
      </c>
    </row>
    <row r="76" spans="1:5" x14ac:dyDescent="0.3">
      <c r="A76" s="1" t="s">
        <v>171</v>
      </c>
      <c r="B76" s="1" t="s">
        <v>18</v>
      </c>
      <c r="C76" s="5">
        <v>82</v>
      </c>
      <c r="D76" s="5">
        <v>38</v>
      </c>
      <c r="E76" s="6">
        <v>120</v>
      </c>
    </row>
    <row r="77" spans="1:5" x14ac:dyDescent="0.3">
      <c r="A77" s="1" t="s">
        <v>172</v>
      </c>
      <c r="B77" s="1" t="s">
        <v>98</v>
      </c>
      <c r="C77" s="5">
        <v>19</v>
      </c>
      <c r="D77" s="5">
        <v>48</v>
      </c>
      <c r="E77" s="6">
        <v>67</v>
      </c>
    </row>
    <row r="78" spans="1:5" x14ac:dyDescent="0.3">
      <c r="A78" s="1" t="s">
        <v>173</v>
      </c>
      <c r="B78" s="1" t="s">
        <v>40</v>
      </c>
      <c r="C78" s="5">
        <v>18</v>
      </c>
      <c r="D78" s="5">
        <v>3</v>
      </c>
      <c r="E78" s="6">
        <v>21</v>
      </c>
    </row>
    <row r="79" spans="1:5" x14ac:dyDescent="0.3">
      <c r="A79" s="1" t="s">
        <v>174</v>
      </c>
      <c r="B79" s="1" t="s">
        <v>100</v>
      </c>
      <c r="C79" s="5">
        <v>0</v>
      </c>
      <c r="D79" s="5">
        <v>41</v>
      </c>
      <c r="E79" s="6">
        <v>41</v>
      </c>
    </row>
    <row r="80" spans="1:5" x14ac:dyDescent="0.3">
      <c r="A80" s="1" t="s">
        <v>175</v>
      </c>
      <c r="B80" s="1" t="s">
        <v>92</v>
      </c>
      <c r="C80" s="5">
        <v>20</v>
      </c>
      <c r="D80" s="5">
        <v>3</v>
      </c>
      <c r="E80" s="6">
        <v>23</v>
      </c>
    </row>
    <row r="81" spans="1:5" x14ac:dyDescent="0.3">
      <c r="A81" s="1" t="s">
        <v>176</v>
      </c>
      <c r="B81" s="1" t="s">
        <v>87</v>
      </c>
      <c r="C81" s="5">
        <v>11</v>
      </c>
      <c r="D81" s="5">
        <v>29</v>
      </c>
      <c r="E81" s="6">
        <v>40</v>
      </c>
    </row>
    <row r="82" spans="1:5" x14ac:dyDescent="0.3">
      <c r="A82" s="1" t="s">
        <v>177</v>
      </c>
      <c r="B82" s="1" t="s">
        <v>33</v>
      </c>
      <c r="C82" s="5">
        <v>8</v>
      </c>
      <c r="D82" s="5">
        <v>6</v>
      </c>
      <c r="E82" s="6">
        <v>14</v>
      </c>
    </row>
    <row r="83" spans="1:5" x14ac:dyDescent="0.3">
      <c r="A83" s="1" t="s">
        <v>178</v>
      </c>
      <c r="B83" s="1" t="s">
        <v>68</v>
      </c>
      <c r="C83" s="5">
        <v>11</v>
      </c>
      <c r="D83" s="5">
        <v>6</v>
      </c>
      <c r="E83" s="6">
        <v>17</v>
      </c>
    </row>
    <row r="84" spans="1:5" x14ac:dyDescent="0.3">
      <c r="A84" s="1" t="s">
        <v>179</v>
      </c>
      <c r="B84" s="1" t="s">
        <v>38</v>
      </c>
      <c r="C84" s="5">
        <v>24</v>
      </c>
      <c r="D84" s="5">
        <v>56</v>
      </c>
      <c r="E84" s="6">
        <v>80</v>
      </c>
    </row>
    <row r="85" spans="1:5" x14ac:dyDescent="0.3">
      <c r="A85" s="1" t="s">
        <v>180</v>
      </c>
      <c r="B85" s="1" t="s">
        <v>55</v>
      </c>
      <c r="C85" s="5">
        <v>18</v>
      </c>
      <c r="D85" s="5">
        <v>25</v>
      </c>
      <c r="E85" s="6">
        <v>43</v>
      </c>
    </row>
    <row r="86" spans="1:5" x14ac:dyDescent="0.3">
      <c r="A86" s="1" t="s">
        <v>181</v>
      </c>
      <c r="B86" s="1" t="s">
        <v>19</v>
      </c>
      <c r="C86" s="5">
        <v>7</v>
      </c>
      <c r="D86" s="5">
        <v>4</v>
      </c>
      <c r="E86" s="6">
        <v>11</v>
      </c>
    </row>
    <row r="87" spans="1:5" x14ac:dyDescent="0.3">
      <c r="A87" s="1" t="s">
        <v>182</v>
      </c>
      <c r="B87" s="1" t="s">
        <v>74</v>
      </c>
      <c r="C87" s="5">
        <v>8</v>
      </c>
      <c r="D87" s="5">
        <v>6</v>
      </c>
      <c r="E87" s="6">
        <v>14</v>
      </c>
    </row>
    <row r="88" spans="1:5" x14ac:dyDescent="0.3">
      <c r="A88" s="1" t="s">
        <v>183</v>
      </c>
      <c r="B88" s="1" t="s">
        <v>53</v>
      </c>
      <c r="C88" s="5">
        <v>16</v>
      </c>
      <c r="D88" s="5">
        <v>13</v>
      </c>
      <c r="E88" s="6">
        <v>29</v>
      </c>
    </row>
    <row r="89" spans="1:5" x14ac:dyDescent="0.3">
      <c r="A89" s="1" t="s">
        <v>184</v>
      </c>
      <c r="B89" s="1" t="s">
        <v>90</v>
      </c>
      <c r="C89" s="5">
        <v>0</v>
      </c>
      <c r="D89" s="5">
        <v>6</v>
      </c>
      <c r="E89" s="6">
        <v>6</v>
      </c>
    </row>
    <row r="90" spans="1:5" x14ac:dyDescent="0.3">
      <c r="A90" s="1" t="s">
        <v>185</v>
      </c>
      <c r="B90" s="1" t="s">
        <v>22</v>
      </c>
      <c r="C90" s="5">
        <v>15</v>
      </c>
      <c r="D90" s="5">
        <v>27</v>
      </c>
      <c r="E90" s="6">
        <v>42</v>
      </c>
    </row>
    <row r="91" spans="1:5" x14ac:dyDescent="0.3">
      <c r="A91" s="1" t="s">
        <v>186</v>
      </c>
      <c r="B91" s="1" t="s">
        <v>37</v>
      </c>
      <c r="C91" s="5">
        <v>13</v>
      </c>
      <c r="D91" s="5">
        <v>15</v>
      </c>
      <c r="E91" s="6">
        <v>28</v>
      </c>
    </row>
    <row r="92" spans="1:5" x14ac:dyDescent="0.3">
      <c r="A92" s="1" t="s">
        <v>187</v>
      </c>
      <c r="B92" s="1" t="s">
        <v>20</v>
      </c>
      <c r="C92" s="5">
        <v>39</v>
      </c>
      <c r="D92" s="5">
        <v>20</v>
      </c>
      <c r="E92" s="6">
        <v>59</v>
      </c>
    </row>
    <row r="93" spans="1:5" x14ac:dyDescent="0.3">
      <c r="A93" s="1" t="s">
        <v>188</v>
      </c>
      <c r="B93" s="1" t="s">
        <v>28</v>
      </c>
      <c r="C93" s="5">
        <v>0</v>
      </c>
      <c r="D93" s="5">
        <v>18</v>
      </c>
      <c r="E93" s="6">
        <v>18</v>
      </c>
    </row>
    <row r="94" spans="1:5" x14ac:dyDescent="0.3">
      <c r="A94" s="1" t="s">
        <v>189</v>
      </c>
      <c r="B94" s="1" t="s">
        <v>54</v>
      </c>
      <c r="C94" s="5">
        <v>41</v>
      </c>
      <c r="D94" s="5">
        <v>34</v>
      </c>
      <c r="E94" s="6">
        <v>75</v>
      </c>
    </row>
    <row r="95" spans="1:5" x14ac:dyDescent="0.3">
      <c r="A95" s="1" t="s">
        <v>190</v>
      </c>
      <c r="B95" s="1" t="s">
        <v>34</v>
      </c>
      <c r="C95" s="5">
        <v>21</v>
      </c>
      <c r="D95" s="5">
        <v>43</v>
      </c>
      <c r="E95" s="6">
        <v>64</v>
      </c>
    </row>
    <row r="96" spans="1:5" x14ac:dyDescent="0.3">
      <c r="A96" s="1" t="s">
        <v>191</v>
      </c>
      <c r="B96" s="1" t="s">
        <v>56</v>
      </c>
      <c r="C96" s="5">
        <v>0</v>
      </c>
      <c r="D96" s="5">
        <v>2</v>
      </c>
      <c r="E96" s="6">
        <v>2</v>
      </c>
    </row>
    <row r="97" spans="1:5" x14ac:dyDescent="0.3">
      <c r="A97" s="1" t="s">
        <v>192</v>
      </c>
      <c r="B97" s="1" t="s">
        <v>21</v>
      </c>
      <c r="C97" s="5">
        <v>21</v>
      </c>
      <c r="D97" s="5">
        <v>33</v>
      </c>
      <c r="E97" s="6">
        <v>54</v>
      </c>
    </row>
    <row r="98" spans="1:5" x14ac:dyDescent="0.3">
      <c r="A98" s="1" t="s">
        <v>193</v>
      </c>
      <c r="B98" s="1" t="s">
        <v>29</v>
      </c>
      <c r="C98" s="5">
        <v>125</v>
      </c>
      <c r="D98" s="5">
        <v>93</v>
      </c>
      <c r="E98" s="6">
        <v>218</v>
      </c>
    </row>
    <row r="99" spans="1:5" x14ac:dyDescent="0.3">
      <c r="A99" s="1" t="s">
        <v>194</v>
      </c>
      <c r="B99" s="1" t="s">
        <v>94</v>
      </c>
      <c r="C99" s="5">
        <v>282</v>
      </c>
      <c r="D99" s="5">
        <v>190</v>
      </c>
      <c r="E99" s="6">
        <v>472</v>
      </c>
    </row>
    <row r="100" spans="1:5" x14ac:dyDescent="0.3">
      <c r="A100" s="1" t="s">
        <v>97</v>
      </c>
      <c r="C100" s="5">
        <f>SUBTOTAL(109,december_2025[Lokalt CMS])</f>
        <v>2550</v>
      </c>
      <c r="D100" s="5">
        <f>SUBTOTAL(109,december_2025[Bibliotek.dk])</f>
        <v>2823</v>
      </c>
      <c r="E100" s="6">
        <f>SUBTOTAL(109,december_2025[I alt])</f>
        <v>5373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D9A4-A2A3-49AE-BA10-A0A3F3105369}">
  <sheetPr>
    <tabColor rgb="FF00B050"/>
  </sheetPr>
  <dimension ref="A1:E100"/>
  <sheetViews>
    <sheetView workbookViewId="0">
      <pane ySplit="3" topLeftCell="A64" activePane="bottomLeft" state="frozen"/>
      <selection pane="bottomLeft" activeCell="J16" sqref="J16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4" t="s">
        <v>195</v>
      </c>
    </row>
    <row r="3" spans="1:5" x14ac:dyDescent="0.3">
      <c r="A3" s="8" t="s">
        <v>95</v>
      </c>
      <c r="B3" s="8" t="s">
        <v>96</v>
      </c>
      <c r="C3" s="8" t="s">
        <v>196</v>
      </c>
      <c r="D3" s="8" t="s">
        <v>197</v>
      </c>
      <c r="E3" s="8" t="s">
        <v>97</v>
      </c>
    </row>
    <row r="4" spans="1:5" x14ac:dyDescent="0.3">
      <c r="A4" s="1" t="s">
        <v>101</v>
      </c>
      <c r="B4" s="1" t="s">
        <v>49</v>
      </c>
      <c r="C4" s="5">
        <f>år_til_dato[[#This Row],[I alt]]-år_til_dato[[#This Row],[Bibliotek.dk]]</f>
        <v>95</v>
      </c>
      <c r="D4" s="5">
        <v>96</v>
      </c>
      <c r="E4" s="6">
        <v>191</v>
      </c>
    </row>
    <row r="5" spans="1:5" x14ac:dyDescent="0.3">
      <c r="A5" s="1" t="s">
        <v>102</v>
      </c>
      <c r="B5" s="1" t="s">
        <v>57</v>
      </c>
      <c r="C5" s="5">
        <f>år_til_dato[[#This Row],[I alt]]-år_til_dato[[#This Row],[Bibliotek.dk]]</f>
        <v>170</v>
      </c>
      <c r="D5" s="5">
        <v>132</v>
      </c>
      <c r="E5" s="6">
        <v>302</v>
      </c>
    </row>
    <row r="6" spans="1:5" x14ac:dyDescent="0.3">
      <c r="A6" s="1" t="s">
        <v>103</v>
      </c>
      <c r="B6" s="1" t="s">
        <v>2</v>
      </c>
      <c r="C6" s="5">
        <f>år_til_dato[[#This Row],[I alt]]-år_til_dato[[#This Row],[Bibliotek.dk]]</f>
        <v>148</v>
      </c>
      <c r="D6" s="5">
        <v>163</v>
      </c>
      <c r="E6" s="6">
        <v>311</v>
      </c>
    </row>
    <row r="7" spans="1:5" x14ac:dyDescent="0.3">
      <c r="A7" s="1" t="s">
        <v>104</v>
      </c>
      <c r="B7" s="1" t="s">
        <v>30</v>
      </c>
      <c r="C7" s="5">
        <f>år_til_dato[[#This Row],[I alt]]-år_til_dato[[#This Row],[Bibliotek.dk]]</f>
        <v>246</v>
      </c>
      <c r="D7" s="5">
        <v>167</v>
      </c>
      <c r="E7" s="6">
        <v>413</v>
      </c>
    </row>
    <row r="8" spans="1:5" x14ac:dyDescent="0.3">
      <c r="A8" s="1" t="s">
        <v>105</v>
      </c>
      <c r="B8" s="1" t="s">
        <v>51</v>
      </c>
      <c r="C8" s="5">
        <f>år_til_dato[[#This Row],[I alt]]-år_til_dato[[#This Row],[Bibliotek.dk]]</f>
        <v>126</v>
      </c>
      <c r="D8" s="5">
        <v>48</v>
      </c>
      <c r="E8" s="6">
        <v>174</v>
      </c>
    </row>
    <row r="9" spans="1:5" x14ac:dyDescent="0.3">
      <c r="A9" s="1" t="s">
        <v>106</v>
      </c>
      <c r="B9" s="1" t="s">
        <v>3</v>
      </c>
      <c r="C9" s="5">
        <f>år_til_dato[[#This Row],[I alt]]-år_til_dato[[#This Row],[Bibliotek.dk]]</f>
        <v>201</v>
      </c>
      <c r="D9" s="5">
        <v>125</v>
      </c>
      <c r="E9" s="6">
        <v>326</v>
      </c>
    </row>
    <row r="10" spans="1:5" x14ac:dyDescent="0.3">
      <c r="A10" s="1" t="s">
        <v>107</v>
      </c>
      <c r="B10" s="1" t="s">
        <v>4</v>
      </c>
      <c r="C10" s="5">
        <f>år_til_dato[[#This Row],[I alt]]-år_til_dato[[#This Row],[Bibliotek.dk]]</f>
        <v>55</v>
      </c>
      <c r="D10" s="5">
        <v>87</v>
      </c>
      <c r="E10" s="6">
        <v>142</v>
      </c>
    </row>
    <row r="11" spans="1:5" x14ac:dyDescent="0.3">
      <c r="A11" s="1" t="s">
        <v>1</v>
      </c>
      <c r="B11" s="1" t="s">
        <v>5</v>
      </c>
      <c r="C11" s="5">
        <f>år_til_dato[[#This Row],[I alt]]-år_til_dato[[#This Row],[Bibliotek.dk]]</f>
        <v>77</v>
      </c>
      <c r="D11" s="5">
        <v>64</v>
      </c>
      <c r="E11" s="6">
        <v>141</v>
      </c>
    </row>
    <row r="12" spans="1:5" x14ac:dyDescent="0.3">
      <c r="A12" s="1" t="s">
        <v>108</v>
      </c>
      <c r="B12" s="1" t="s">
        <v>60</v>
      </c>
      <c r="C12" s="5">
        <f>år_til_dato[[#This Row],[I alt]]-år_til_dato[[#This Row],[Bibliotek.dk]]</f>
        <v>54</v>
      </c>
      <c r="D12" s="5">
        <v>68</v>
      </c>
      <c r="E12" s="6">
        <v>122</v>
      </c>
    </row>
    <row r="13" spans="1:5" x14ac:dyDescent="0.3">
      <c r="A13" s="1" t="s">
        <v>109</v>
      </c>
      <c r="B13" s="1" t="s">
        <v>88</v>
      </c>
      <c r="C13" s="5">
        <f>år_til_dato[[#This Row],[I alt]]-år_til_dato[[#This Row],[Bibliotek.dk]]</f>
        <v>161</v>
      </c>
      <c r="D13" s="5">
        <v>190</v>
      </c>
      <c r="E13" s="6">
        <v>351</v>
      </c>
    </row>
    <row r="14" spans="1:5" x14ac:dyDescent="0.3">
      <c r="A14" s="1" t="s">
        <v>110</v>
      </c>
      <c r="B14" s="1" t="s">
        <v>70</v>
      </c>
      <c r="C14" s="5">
        <f>år_til_dato[[#This Row],[I alt]]-år_til_dato[[#This Row],[Bibliotek.dk]]</f>
        <v>453</v>
      </c>
      <c r="D14" s="5">
        <v>308</v>
      </c>
      <c r="E14" s="6">
        <v>761</v>
      </c>
    </row>
    <row r="15" spans="1:5" x14ac:dyDescent="0.3">
      <c r="A15" s="1" t="s">
        <v>111</v>
      </c>
      <c r="B15" s="1" t="s">
        <v>42</v>
      </c>
      <c r="C15" s="5">
        <f>år_til_dato[[#This Row],[I alt]]-år_til_dato[[#This Row],[Bibliotek.dk]]</f>
        <v>0</v>
      </c>
      <c r="D15" s="5">
        <v>201</v>
      </c>
      <c r="E15" s="6">
        <v>201</v>
      </c>
    </row>
    <row r="16" spans="1:5" x14ac:dyDescent="0.3">
      <c r="A16" s="1" t="s">
        <v>112</v>
      </c>
      <c r="B16" s="1" t="s">
        <v>6</v>
      </c>
      <c r="C16" s="5">
        <f>år_til_dato[[#This Row],[I alt]]-år_til_dato[[#This Row],[Bibliotek.dk]]</f>
        <v>83</v>
      </c>
      <c r="D16" s="5">
        <v>139</v>
      </c>
      <c r="E16" s="6">
        <v>222</v>
      </c>
    </row>
    <row r="17" spans="1:5" x14ac:dyDescent="0.3">
      <c r="A17" s="1" t="s">
        <v>113</v>
      </c>
      <c r="B17" s="1" t="s">
        <v>48</v>
      </c>
      <c r="C17" s="5">
        <f>år_til_dato[[#This Row],[I alt]]-år_til_dato[[#This Row],[Bibliotek.dk]]</f>
        <v>214</v>
      </c>
      <c r="D17" s="5">
        <v>274</v>
      </c>
      <c r="E17" s="6">
        <v>488</v>
      </c>
    </row>
    <row r="18" spans="1:5" x14ac:dyDescent="0.3">
      <c r="A18" s="1" t="s">
        <v>114</v>
      </c>
      <c r="B18" s="1" t="s">
        <v>81</v>
      </c>
      <c r="C18" s="5">
        <f>år_til_dato[[#This Row],[I alt]]-år_til_dato[[#This Row],[Bibliotek.dk]]</f>
        <v>145</v>
      </c>
      <c r="D18" s="5">
        <v>104</v>
      </c>
      <c r="E18" s="6">
        <v>249</v>
      </c>
    </row>
    <row r="19" spans="1:5" x14ac:dyDescent="0.3">
      <c r="A19" s="1" t="s">
        <v>115</v>
      </c>
      <c r="B19" s="1" t="s">
        <v>93</v>
      </c>
      <c r="C19" s="5">
        <f>år_til_dato[[#This Row],[I alt]]-år_til_dato[[#This Row],[Bibliotek.dk]]</f>
        <v>683</v>
      </c>
      <c r="D19" s="5">
        <v>863</v>
      </c>
      <c r="E19" s="6">
        <v>1546</v>
      </c>
    </row>
    <row r="20" spans="1:5" x14ac:dyDescent="0.3">
      <c r="A20" s="1" t="s">
        <v>116</v>
      </c>
      <c r="B20" s="1" t="s">
        <v>23</v>
      </c>
      <c r="C20" s="5">
        <f>år_til_dato[[#This Row],[I alt]]-år_til_dato[[#This Row],[Bibliotek.dk]]</f>
        <v>185</v>
      </c>
      <c r="D20" s="5">
        <v>195</v>
      </c>
      <c r="E20" s="6">
        <v>380</v>
      </c>
    </row>
    <row r="21" spans="1:5" x14ac:dyDescent="0.3">
      <c r="A21" s="1" t="s">
        <v>117</v>
      </c>
      <c r="B21" s="1" t="s">
        <v>7</v>
      </c>
      <c r="C21" s="5">
        <f>år_til_dato[[#This Row],[I alt]]-år_til_dato[[#This Row],[Bibliotek.dk]]</f>
        <v>103</v>
      </c>
      <c r="D21" s="5">
        <v>169</v>
      </c>
      <c r="E21" s="6">
        <v>272</v>
      </c>
    </row>
    <row r="22" spans="1:5" x14ac:dyDescent="0.3">
      <c r="A22" s="1" t="s">
        <v>118</v>
      </c>
      <c r="B22" s="1" t="s">
        <v>77</v>
      </c>
      <c r="C22" s="5">
        <f>år_til_dato[[#This Row],[I alt]]-år_til_dato[[#This Row],[Bibliotek.dk]]</f>
        <v>55</v>
      </c>
      <c r="D22" s="5">
        <v>174</v>
      </c>
      <c r="E22" s="6">
        <v>229</v>
      </c>
    </row>
    <row r="23" spans="1:5" x14ac:dyDescent="0.3">
      <c r="A23" s="1" t="s">
        <v>119</v>
      </c>
      <c r="B23" s="1" t="s">
        <v>99</v>
      </c>
      <c r="C23" s="5">
        <f>år_til_dato[[#This Row],[I alt]]-år_til_dato[[#This Row],[Bibliotek.dk]]</f>
        <v>166</v>
      </c>
      <c r="D23" s="5">
        <v>166</v>
      </c>
      <c r="E23" s="6">
        <v>332</v>
      </c>
    </row>
    <row r="24" spans="1:5" x14ac:dyDescent="0.3">
      <c r="A24" s="1" t="s">
        <v>120</v>
      </c>
      <c r="B24" s="1" t="s">
        <v>36</v>
      </c>
      <c r="C24" s="5">
        <f>år_til_dato[[#This Row],[I alt]]-år_til_dato[[#This Row],[Bibliotek.dk]]</f>
        <v>386</v>
      </c>
      <c r="D24" s="5">
        <v>508</v>
      </c>
      <c r="E24" s="6">
        <v>894</v>
      </c>
    </row>
    <row r="25" spans="1:5" x14ac:dyDescent="0.3">
      <c r="A25" s="1" t="s">
        <v>121</v>
      </c>
      <c r="B25" s="1" t="s">
        <v>69</v>
      </c>
      <c r="C25" s="5">
        <f>år_til_dato[[#This Row],[I alt]]-år_til_dato[[#This Row],[Bibliotek.dk]]</f>
        <v>320</v>
      </c>
      <c r="D25" s="5">
        <v>352</v>
      </c>
      <c r="E25" s="6">
        <v>672</v>
      </c>
    </row>
    <row r="26" spans="1:5" x14ac:dyDescent="0.3">
      <c r="A26" s="1" t="s">
        <v>122</v>
      </c>
      <c r="B26" s="1" t="s">
        <v>71</v>
      </c>
      <c r="C26" s="5">
        <f>år_til_dato[[#This Row],[I alt]]-år_til_dato[[#This Row],[Bibliotek.dk]]</f>
        <v>0</v>
      </c>
      <c r="D26" s="5">
        <v>76</v>
      </c>
      <c r="E26" s="6">
        <v>76</v>
      </c>
    </row>
    <row r="27" spans="1:5" x14ac:dyDescent="0.3">
      <c r="A27" s="1" t="s">
        <v>123</v>
      </c>
      <c r="B27" s="1" t="s">
        <v>80</v>
      </c>
      <c r="C27" s="5">
        <f>år_til_dato[[#This Row],[I alt]]-år_til_dato[[#This Row],[Bibliotek.dk]]</f>
        <v>112</v>
      </c>
      <c r="D27" s="5">
        <v>161</v>
      </c>
      <c r="E27" s="6">
        <v>273</v>
      </c>
    </row>
    <row r="28" spans="1:5" x14ac:dyDescent="0.3">
      <c r="A28" s="1" t="s">
        <v>124</v>
      </c>
      <c r="B28" s="1" t="s">
        <v>31</v>
      </c>
      <c r="C28" s="5">
        <f>år_til_dato[[#This Row],[I alt]]-år_til_dato[[#This Row],[Bibliotek.dk]]</f>
        <v>154</v>
      </c>
      <c r="D28" s="5">
        <v>205</v>
      </c>
      <c r="E28" s="6">
        <v>359</v>
      </c>
    </row>
    <row r="29" spans="1:5" x14ac:dyDescent="0.3">
      <c r="A29" s="1" t="s">
        <v>125</v>
      </c>
      <c r="B29" s="1" t="s">
        <v>0</v>
      </c>
      <c r="C29" s="5">
        <f>år_til_dato[[#This Row],[I alt]]-år_til_dato[[#This Row],[Bibliotek.dk]]</f>
        <v>264</v>
      </c>
      <c r="D29" s="5">
        <v>178</v>
      </c>
      <c r="E29" s="6">
        <v>442</v>
      </c>
    </row>
    <row r="30" spans="1:5" x14ac:dyDescent="0.3">
      <c r="A30" s="1" t="s">
        <v>126</v>
      </c>
      <c r="B30" s="1" t="s">
        <v>8</v>
      </c>
      <c r="C30" s="5">
        <f>år_til_dato[[#This Row],[I alt]]-år_til_dato[[#This Row],[Bibliotek.dk]]</f>
        <v>190</v>
      </c>
      <c r="D30" s="5">
        <v>144</v>
      </c>
      <c r="E30" s="6">
        <v>334</v>
      </c>
    </row>
    <row r="31" spans="1:5" x14ac:dyDescent="0.3">
      <c r="A31" s="1" t="s">
        <v>127</v>
      </c>
      <c r="B31" s="1" t="s">
        <v>59</v>
      </c>
      <c r="C31" s="5">
        <f>år_til_dato[[#This Row],[I alt]]-år_til_dato[[#This Row],[Bibliotek.dk]]</f>
        <v>108</v>
      </c>
      <c r="D31" s="5">
        <v>189</v>
      </c>
      <c r="E31" s="6">
        <v>297</v>
      </c>
    </row>
    <row r="32" spans="1:5" x14ac:dyDescent="0.3">
      <c r="A32" s="1" t="s">
        <v>128</v>
      </c>
      <c r="B32" s="1" t="s">
        <v>86</v>
      </c>
      <c r="C32" s="5">
        <f>år_til_dato[[#This Row],[I alt]]-år_til_dato[[#This Row],[Bibliotek.dk]]</f>
        <v>1</v>
      </c>
      <c r="D32" s="5">
        <v>124</v>
      </c>
      <c r="E32" s="6">
        <v>125</v>
      </c>
    </row>
    <row r="33" spans="1:5" x14ac:dyDescent="0.3">
      <c r="A33" s="1" t="s">
        <v>129</v>
      </c>
      <c r="B33" s="1" t="s">
        <v>39</v>
      </c>
      <c r="C33" s="5">
        <f>år_til_dato[[#This Row],[I alt]]-år_til_dato[[#This Row],[Bibliotek.dk]]</f>
        <v>363</v>
      </c>
      <c r="D33" s="5">
        <v>329</v>
      </c>
      <c r="E33" s="6">
        <v>692</v>
      </c>
    </row>
    <row r="34" spans="1:5" x14ac:dyDescent="0.3">
      <c r="A34" s="1" t="s">
        <v>130</v>
      </c>
      <c r="B34" s="1" t="s">
        <v>43</v>
      </c>
      <c r="C34" s="5">
        <f>år_til_dato[[#This Row],[I alt]]-år_til_dato[[#This Row],[Bibliotek.dk]]</f>
        <v>0</v>
      </c>
      <c r="D34" s="5">
        <v>198</v>
      </c>
      <c r="E34" s="6">
        <v>198</v>
      </c>
    </row>
    <row r="35" spans="1:5" x14ac:dyDescent="0.3">
      <c r="A35" s="1" t="s">
        <v>131</v>
      </c>
      <c r="B35" s="1" t="s">
        <v>9</v>
      </c>
      <c r="C35" s="5">
        <f>år_til_dato[[#This Row],[I alt]]-år_til_dato[[#This Row],[Bibliotek.dk]]</f>
        <v>582</v>
      </c>
      <c r="D35" s="5">
        <v>299</v>
      </c>
      <c r="E35" s="6">
        <v>881</v>
      </c>
    </row>
    <row r="36" spans="1:5" x14ac:dyDescent="0.3">
      <c r="A36" s="1" t="s">
        <v>132</v>
      </c>
      <c r="B36" s="1" t="s">
        <v>10</v>
      </c>
      <c r="C36" s="5">
        <f>år_til_dato[[#This Row],[I alt]]-år_til_dato[[#This Row],[Bibliotek.dk]]</f>
        <v>424</v>
      </c>
      <c r="D36" s="5">
        <v>266</v>
      </c>
      <c r="E36" s="6">
        <v>690</v>
      </c>
    </row>
    <row r="37" spans="1:5" x14ac:dyDescent="0.3">
      <c r="A37" s="1" t="s">
        <v>133</v>
      </c>
      <c r="B37" s="1" t="s">
        <v>11</v>
      </c>
      <c r="C37" s="5">
        <f>år_til_dato[[#This Row],[I alt]]-år_til_dato[[#This Row],[Bibliotek.dk]]</f>
        <v>0</v>
      </c>
      <c r="D37" s="5">
        <v>157</v>
      </c>
      <c r="E37" s="6">
        <v>157</v>
      </c>
    </row>
    <row r="38" spans="1:5" x14ac:dyDescent="0.3">
      <c r="A38" s="1" t="s">
        <v>134</v>
      </c>
      <c r="B38" s="1" t="s">
        <v>63</v>
      </c>
      <c r="C38" s="5">
        <f>år_til_dato[[#This Row],[I alt]]-år_til_dato[[#This Row],[Bibliotek.dk]]</f>
        <v>216</v>
      </c>
      <c r="D38" s="5">
        <v>341</v>
      </c>
      <c r="E38" s="6">
        <v>557</v>
      </c>
    </row>
    <row r="39" spans="1:5" x14ac:dyDescent="0.3">
      <c r="A39" s="1" t="s">
        <v>135</v>
      </c>
      <c r="B39" s="1" t="s">
        <v>62</v>
      </c>
      <c r="C39" s="5">
        <f>år_til_dato[[#This Row],[I alt]]-år_til_dato[[#This Row],[Bibliotek.dk]]</f>
        <v>285</v>
      </c>
      <c r="D39" s="5">
        <v>200</v>
      </c>
      <c r="E39" s="6">
        <v>485</v>
      </c>
    </row>
    <row r="40" spans="1:5" x14ac:dyDescent="0.3">
      <c r="A40" s="1" t="s">
        <v>136</v>
      </c>
      <c r="B40" s="1" t="s">
        <v>12</v>
      </c>
      <c r="C40" s="5">
        <f>år_til_dato[[#This Row],[I alt]]-år_til_dato[[#This Row],[Bibliotek.dk]]</f>
        <v>356</v>
      </c>
      <c r="D40" s="5">
        <v>368</v>
      </c>
      <c r="E40" s="6">
        <v>724</v>
      </c>
    </row>
    <row r="41" spans="1:5" x14ac:dyDescent="0.3">
      <c r="A41" s="1" t="s">
        <v>137</v>
      </c>
      <c r="B41" s="1" t="s">
        <v>13</v>
      </c>
      <c r="C41" s="5">
        <f>år_til_dato[[#This Row],[I alt]]-år_til_dato[[#This Row],[Bibliotek.dk]]</f>
        <v>0</v>
      </c>
      <c r="D41" s="5">
        <v>139</v>
      </c>
      <c r="E41" s="6">
        <v>139</v>
      </c>
    </row>
    <row r="42" spans="1:5" x14ac:dyDescent="0.3">
      <c r="A42" s="1" t="s">
        <v>138</v>
      </c>
      <c r="B42" s="1" t="s">
        <v>75</v>
      </c>
      <c r="C42" s="5">
        <f>år_til_dato[[#This Row],[I alt]]-år_til_dato[[#This Row],[Bibliotek.dk]]</f>
        <v>0</v>
      </c>
      <c r="D42" s="5">
        <v>152</v>
      </c>
      <c r="E42" s="6">
        <v>152</v>
      </c>
    </row>
    <row r="43" spans="1:5" x14ac:dyDescent="0.3">
      <c r="A43" s="1" t="s">
        <v>139</v>
      </c>
      <c r="B43" s="1" t="s">
        <v>14</v>
      </c>
      <c r="C43" s="5">
        <f>år_til_dato[[#This Row],[I alt]]-år_til_dato[[#This Row],[Bibliotek.dk]]</f>
        <v>140</v>
      </c>
      <c r="D43" s="5">
        <v>59</v>
      </c>
      <c r="E43" s="6">
        <v>199</v>
      </c>
    </row>
    <row r="44" spans="1:5" x14ac:dyDescent="0.3">
      <c r="A44" s="1" t="s">
        <v>140</v>
      </c>
      <c r="B44" s="1" t="s">
        <v>61</v>
      </c>
      <c r="C44" s="5">
        <f>år_til_dato[[#This Row],[I alt]]-år_til_dato[[#This Row],[Bibliotek.dk]]</f>
        <v>114</v>
      </c>
      <c r="D44" s="5">
        <v>81</v>
      </c>
      <c r="E44" s="6">
        <v>195</v>
      </c>
    </row>
    <row r="45" spans="1:5" x14ac:dyDescent="0.3">
      <c r="A45" s="1" t="s">
        <v>141</v>
      </c>
      <c r="B45" s="1" t="s">
        <v>66</v>
      </c>
      <c r="C45" s="5">
        <f>år_til_dato[[#This Row],[I alt]]-år_til_dato[[#This Row],[Bibliotek.dk]]</f>
        <v>49</v>
      </c>
      <c r="D45" s="5">
        <v>119</v>
      </c>
      <c r="E45" s="6">
        <v>168</v>
      </c>
    </row>
    <row r="46" spans="1:5" x14ac:dyDescent="0.3">
      <c r="A46" s="1" t="s">
        <v>142</v>
      </c>
      <c r="B46" s="1" t="s">
        <v>89</v>
      </c>
      <c r="C46" s="5">
        <f>år_til_dato[[#This Row],[I alt]]-år_til_dato[[#This Row],[Bibliotek.dk]]</f>
        <v>0</v>
      </c>
      <c r="D46" s="5">
        <v>121</v>
      </c>
      <c r="E46" s="6">
        <v>121</v>
      </c>
    </row>
    <row r="47" spans="1:5" x14ac:dyDescent="0.3">
      <c r="A47" s="1" t="s">
        <v>143</v>
      </c>
      <c r="B47" s="1" t="s">
        <v>78</v>
      </c>
      <c r="C47" s="5">
        <f>år_til_dato[[#This Row],[I alt]]-år_til_dato[[#This Row],[Bibliotek.dk]]</f>
        <v>0</v>
      </c>
      <c r="D47" s="5">
        <v>129</v>
      </c>
      <c r="E47" s="6">
        <v>129</v>
      </c>
    </row>
    <row r="48" spans="1:5" x14ac:dyDescent="0.3">
      <c r="A48" s="1" t="s">
        <v>144</v>
      </c>
      <c r="B48" s="1" t="s">
        <v>91</v>
      </c>
      <c r="C48" s="5">
        <f>år_til_dato[[#This Row],[I alt]]-år_til_dato[[#This Row],[Bibliotek.dk]]</f>
        <v>80</v>
      </c>
      <c r="D48" s="5">
        <v>65</v>
      </c>
      <c r="E48" s="6">
        <v>145</v>
      </c>
    </row>
    <row r="49" spans="1:5" x14ac:dyDescent="0.3">
      <c r="A49" s="1" t="s">
        <v>145</v>
      </c>
      <c r="B49" s="1" t="s">
        <v>41</v>
      </c>
      <c r="C49" s="5">
        <f>år_til_dato[[#This Row],[I alt]]-år_til_dato[[#This Row],[Bibliotek.dk]]</f>
        <v>452</v>
      </c>
      <c r="D49" s="5">
        <v>344</v>
      </c>
      <c r="E49" s="6">
        <v>796</v>
      </c>
    </row>
    <row r="50" spans="1:5" x14ac:dyDescent="0.3">
      <c r="A50" s="1" t="s">
        <v>146</v>
      </c>
      <c r="B50" s="1" t="s">
        <v>32</v>
      </c>
      <c r="C50" s="5">
        <f>år_til_dato[[#This Row],[I alt]]-år_til_dato[[#This Row],[Bibliotek.dk]]</f>
        <v>3625</v>
      </c>
      <c r="D50" s="5">
        <v>4055</v>
      </c>
      <c r="E50" s="6">
        <v>7680</v>
      </c>
    </row>
    <row r="51" spans="1:5" x14ac:dyDescent="0.3">
      <c r="A51" s="1" t="s">
        <v>147</v>
      </c>
      <c r="B51" s="1" t="s">
        <v>47</v>
      </c>
      <c r="C51" s="5">
        <f>år_til_dato[[#This Row],[I alt]]-år_til_dato[[#This Row],[Bibliotek.dk]]</f>
        <v>271</v>
      </c>
      <c r="D51" s="5">
        <v>249</v>
      </c>
      <c r="E51" s="6">
        <v>520</v>
      </c>
    </row>
    <row r="52" spans="1:5" x14ac:dyDescent="0.3">
      <c r="A52" s="1" t="s">
        <v>148</v>
      </c>
      <c r="B52" s="1" t="s">
        <v>83</v>
      </c>
      <c r="C52" s="5">
        <f>år_til_dato[[#This Row],[I alt]]-år_til_dato[[#This Row],[Bibliotek.dk]]</f>
        <v>0</v>
      </c>
      <c r="D52" s="5">
        <v>23</v>
      </c>
      <c r="E52" s="6">
        <v>23</v>
      </c>
    </row>
    <row r="53" spans="1:5" x14ac:dyDescent="0.3">
      <c r="A53" s="1" t="s">
        <v>149</v>
      </c>
      <c r="B53" s="1" t="s">
        <v>79</v>
      </c>
      <c r="C53" s="5">
        <f>år_til_dato[[#This Row],[I alt]]-år_til_dato[[#This Row],[Bibliotek.dk]]</f>
        <v>70</v>
      </c>
      <c r="D53" s="5">
        <v>221</v>
      </c>
      <c r="E53" s="6">
        <v>291</v>
      </c>
    </row>
    <row r="54" spans="1:5" x14ac:dyDescent="0.3">
      <c r="A54" s="1" t="s">
        <v>150</v>
      </c>
      <c r="B54" s="1" t="s">
        <v>72</v>
      </c>
      <c r="C54" s="5">
        <f>år_til_dato[[#This Row],[I alt]]-år_til_dato[[#This Row],[Bibliotek.dk]]</f>
        <v>0</v>
      </c>
      <c r="D54" s="5">
        <v>54</v>
      </c>
      <c r="E54" s="6">
        <v>54</v>
      </c>
    </row>
    <row r="55" spans="1:5" x14ac:dyDescent="0.3">
      <c r="A55" s="1" t="s">
        <v>151</v>
      </c>
      <c r="B55" s="1" t="s">
        <v>15</v>
      </c>
      <c r="C55" s="5">
        <f>år_til_dato[[#This Row],[I alt]]-år_til_dato[[#This Row],[Bibliotek.dk]]</f>
        <v>67</v>
      </c>
      <c r="D55" s="5">
        <v>78</v>
      </c>
      <c r="E55" s="6">
        <v>145</v>
      </c>
    </row>
    <row r="56" spans="1:5" x14ac:dyDescent="0.3">
      <c r="A56" s="1" t="s">
        <v>152</v>
      </c>
      <c r="B56" s="1" t="s">
        <v>46</v>
      </c>
      <c r="C56" s="5">
        <f>år_til_dato[[#This Row],[I alt]]-år_til_dato[[#This Row],[Bibliotek.dk]]</f>
        <v>477</v>
      </c>
      <c r="D56" s="5">
        <v>273</v>
      </c>
      <c r="E56" s="6">
        <v>750</v>
      </c>
    </row>
    <row r="57" spans="1:5" x14ac:dyDescent="0.3">
      <c r="A57" s="1" t="s">
        <v>153</v>
      </c>
      <c r="B57" s="1" t="s">
        <v>24</v>
      </c>
      <c r="C57" s="5">
        <f>år_til_dato[[#This Row],[I alt]]-år_til_dato[[#This Row],[Bibliotek.dk]]</f>
        <v>0</v>
      </c>
      <c r="D57" s="5">
        <v>8</v>
      </c>
      <c r="E57" s="6">
        <v>8</v>
      </c>
    </row>
    <row r="58" spans="1:5" x14ac:dyDescent="0.3">
      <c r="A58" s="1" t="s">
        <v>154</v>
      </c>
      <c r="B58" s="1" t="s">
        <v>25</v>
      </c>
      <c r="C58" s="5">
        <f>år_til_dato[[#This Row],[I alt]]-år_til_dato[[#This Row],[Bibliotek.dk]]</f>
        <v>0</v>
      </c>
      <c r="D58" s="5">
        <v>145</v>
      </c>
      <c r="E58" s="6">
        <v>145</v>
      </c>
    </row>
    <row r="59" spans="1:5" x14ac:dyDescent="0.3">
      <c r="A59" s="1" t="s">
        <v>155</v>
      </c>
      <c r="B59" s="1" t="s">
        <v>52</v>
      </c>
      <c r="C59" s="5">
        <f>år_til_dato[[#This Row],[I alt]]-år_til_dato[[#This Row],[Bibliotek.dk]]</f>
        <v>193</v>
      </c>
      <c r="D59" s="5">
        <v>211</v>
      </c>
      <c r="E59" s="6">
        <v>404</v>
      </c>
    </row>
    <row r="60" spans="1:5" x14ac:dyDescent="0.3">
      <c r="A60" s="1" t="s">
        <v>156</v>
      </c>
      <c r="B60" s="1" t="s">
        <v>26</v>
      </c>
      <c r="C60" s="5">
        <f>år_til_dato[[#This Row],[I alt]]-år_til_dato[[#This Row],[Bibliotek.dk]]</f>
        <v>0</v>
      </c>
      <c r="D60" s="5">
        <v>47</v>
      </c>
      <c r="E60" s="6">
        <v>47</v>
      </c>
    </row>
    <row r="61" spans="1:5" x14ac:dyDescent="0.3">
      <c r="A61" s="1" t="s">
        <v>157</v>
      </c>
      <c r="B61" s="1" t="s">
        <v>73</v>
      </c>
      <c r="C61" s="5">
        <f>år_til_dato[[#This Row],[I alt]]-år_til_dato[[#This Row],[Bibliotek.dk]]</f>
        <v>0</v>
      </c>
      <c r="D61" s="5">
        <v>106</v>
      </c>
      <c r="E61" s="6">
        <v>106</v>
      </c>
    </row>
    <row r="62" spans="1:5" x14ac:dyDescent="0.3">
      <c r="A62" s="1" t="s">
        <v>84</v>
      </c>
      <c r="B62" s="1" t="s">
        <v>85</v>
      </c>
      <c r="C62" s="5">
        <f>år_til_dato[[#This Row],[I alt]]-år_til_dato[[#This Row],[Bibliotek.dk]]</f>
        <v>82</v>
      </c>
      <c r="D62" s="5">
        <v>85</v>
      </c>
      <c r="E62" s="6">
        <v>167</v>
      </c>
    </row>
    <row r="63" spans="1:5" x14ac:dyDescent="0.3">
      <c r="A63" s="1" t="s">
        <v>158</v>
      </c>
      <c r="B63" s="1" t="s">
        <v>65</v>
      </c>
      <c r="C63" s="5">
        <f>år_til_dato[[#This Row],[I alt]]-år_til_dato[[#This Row],[Bibliotek.dk]]</f>
        <v>98</v>
      </c>
      <c r="D63" s="5">
        <v>186</v>
      </c>
      <c r="E63" s="6">
        <v>284</v>
      </c>
    </row>
    <row r="64" spans="1:5" x14ac:dyDescent="0.3">
      <c r="A64" s="1" t="s">
        <v>159</v>
      </c>
      <c r="B64" s="1" t="s">
        <v>44</v>
      </c>
      <c r="C64" s="5">
        <f>år_til_dato[[#This Row],[I alt]]-år_til_dato[[#This Row],[Bibliotek.dk]]</f>
        <v>293</v>
      </c>
      <c r="D64" s="5">
        <v>274</v>
      </c>
      <c r="E64" s="6">
        <v>567</v>
      </c>
    </row>
    <row r="65" spans="1:5" x14ac:dyDescent="0.3">
      <c r="A65" s="1" t="s">
        <v>160</v>
      </c>
      <c r="B65" s="1" t="s">
        <v>50</v>
      </c>
      <c r="C65" s="5">
        <f>år_til_dato[[#This Row],[I alt]]-år_til_dato[[#This Row],[Bibliotek.dk]]</f>
        <v>127</v>
      </c>
      <c r="D65" s="5">
        <v>213</v>
      </c>
      <c r="E65" s="6">
        <v>340</v>
      </c>
    </row>
    <row r="66" spans="1:5" x14ac:dyDescent="0.3">
      <c r="A66" s="1" t="s">
        <v>161</v>
      </c>
      <c r="B66" s="1" t="s">
        <v>35</v>
      </c>
      <c r="C66" s="5">
        <f>år_til_dato[[#This Row],[I alt]]-år_til_dato[[#This Row],[Bibliotek.dk]]</f>
        <v>876</v>
      </c>
      <c r="D66" s="5">
        <v>1061</v>
      </c>
      <c r="E66" s="6">
        <v>1937</v>
      </c>
    </row>
    <row r="67" spans="1:5" x14ac:dyDescent="0.3">
      <c r="A67" s="1" t="s">
        <v>162</v>
      </c>
      <c r="B67" s="1" t="s">
        <v>58</v>
      </c>
      <c r="C67" s="5">
        <f>år_til_dato[[#This Row],[I alt]]-år_til_dato[[#This Row],[Bibliotek.dk]]</f>
        <v>0</v>
      </c>
      <c r="D67" s="5">
        <v>210</v>
      </c>
      <c r="E67" s="6">
        <v>210</v>
      </c>
    </row>
    <row r="68" spans="1:5" x14ac:dyDescent="0.3">
      <c r="A68" s="1" t="s">
        <v>163</v>
      </c>
      <c r="B68" s="1" t="s">
        <v>16</v>
      </c>
      <c r="C68" s="5">
        <f>år_til_dato[[#This Row],[I alt]]-år_til_dato[[#This Row],[Bibliotek.dk]]</f>
        <v>881</v>
      </c>
      <c r="D68" s="5">
        <v>497</v>
      </c>
      <c r="E68" s="6">
        <v>1378</v>
      </c>
    </row>
    <row r="69" spans="1:5" x14ac:dyDescent="0.3">
      <c r="A69" s="1" t="s">
        <v>164</v>
      </c>
      <c r="B69" s="1" t="s">
        <v>27</v>
      </c>
      <c r="C69" s="5">
        <f>år_til_dato[[#This Row],[I alt]]-år_til_dato[[#This Row],[Bibliotek.dk]]</f>
        <v>2</v>
      </c>
      <c r="D69" s="5">
        <v>125</v>
      </c>
      <c r="E69" s="6">
        <v>127</v>
      </c>
    </row>
    <row r="70" spans="1:5" x14ac:dyDescent="0.3">
      <c r="A70" s="1" t="s">
        <v>165</v>
      </c>
      <c r="B70" s="1" t="s">
        <v>45</v>
      </c>
      <c r="C70" s="5">
        <f>år_til_dato[[#This Row],[I alt]]-år_til_dato[[#This Row],[Bibliotek.dk]]</f>
        <v>179</v>
      </c>
      <c r="D70" s="5">
        <v>157</v>
      </c>
      <c r="E70" s="6">
        <v>336</v>
      </c>
    </row>
    <row r="71" spans="1:5" x14ac:dyDescent="0.3">
      <c r="A71" s="1" t="s">
        <v>166</v>
      </c>
      <c r="B71" s="1" t="s">
        <v>76</v>
      </c>
      <c r="C71" s="5">
        <f>år_til_dato[[#This Row],[I alt]]-år_til_dato[[#This Row],[Bibliotek.dk]]</f>
        <v>0</v>
      </c>
      <c r="D71" s="5">
        <v>171</v>
      </c>
      <c r="E71" s="6">
        <v>171</v>
      </c>
    </row>
    <row r="72" spans="1:5" x14ac:dyDescent="0.3">
      <c r="A72" s="1" t="s">
        <v>167</v>
      </c>
      <c r="B72" s="1" t="s">
        <v>17</v>
      </c>
      <c r="C72" s="5">
        <f>år_til_dato[[#This Row],[I alt]]-år_til_dato[[#This Row],[Bibliotek.dk]]</f>
        <v>562</v>
      </c>
      <c r="D72" s="5">
        <v>574</v>
      </c>
      <c r="E72" s="6">
        <v>1136</v>
      </c>
    </row>
    <row r="73" spans="1:5" x14ac:dyDescent="0.3">
      <c r="A73" s="1" t="s">
        <v>168</v>
      </c>
      <c r="B73" s="1" t="s">
        <v>64</v>
      </c>
      <c r="C73" s="5">
        <f>år_til_dato[[#This Row],[I alt]]-år_til_dato[[#This Row],[Bibliotek.dk]]</f>
        <v>283</v>
      </c>
      <c r="D73" s="5">
        <v>389</v>
      </c>
      <c r="E73" s="6">
        <v>672</v>
      </c>
    </row>
    <row r="74" spans="1:5" x14ac:dyDescent="0.3">
      <c r="A74" s="1" t="s">
        <v>169</v>
      </c>
      <c r="B74" s="1" t="s">
        <v>67</v>
      </c>
      <c r="C74" s="5">
        <f>år_til_dato[[#This Row],[I alt]]-år_til_dato[[#This Row],[Bibliotek.dk]]</f>
        <v>4</v>
      </c>
      <c r="D74" s="5">
        <v>159</v>
      </c>
      <c r="E74" s="6">
        <v>163</v>
      </c>
    </row>
    <row r="75" spans="1:5" x14ac:dyDescent="0.3">
      <c r="A75" s="1" t="s">
        <v>170</v>
      </c>
      <c r="B75" s="1" t="s">
        <v>82</v>
      </c>
      <c r="C75" s="5">
        <f>år_til_dato[[#This Row],[I alt]]-år_til_dato[[#This Row],[Bibliotek.dk]]</f>
        <v>19</v>
      </c>
      <c r="D75" s="5">
        <v>21</v>
      </c>
      <c r="E75" s="6">
        <v>40</v>
      </c>
    </row>
    <row r="76" spans="1:5" x14ac:dyDescent="0.3">
      <c r="A76" s="1" t="s">
        <v>171</v>
      </c>
      <c r="B76" s="1" t="s">
        <v>18</v>
      </c>
      <c r="C76" s="5">
        <f>år_til_dato[[#This Row],[I alt]]-år_til_dato[[#This Row],[Bibliotek.dk]]</f>
        <v>709</v>
      </c>
      <c r="D76" s="5">
        <v>425</v>
      </c>
      <c r="E76" s="6">
        <v>1134</v>
      </c>
    </row>
    <row r="77" spans="1:5" x14ac:dyDescent="0.3">
      <c r="A77" s="1" t="s">
        <v>172</v>
      </c>
      <c r="B77" s="1" t="s">
        <v>98</v>
      </c>
      <c r="C77" s="5">
        <f>år_til_dato[[#This Row],[I alt]]-år_til_dato[[#This Row],[Bibliotek.dk]]</f>
        <v>223</v>
      </c>
      <c r="D77" s="5">
        <v>523</v>
      </c>
      <c r="E77" s="6">
        <v>746</v>
      </c>
    </row>
    <row r="78" spans="1:5" x14ac:dyDescent="0.3">
      <c r="A78" s="1" t="s">
        <v>173</v>
      </c>
      <c r="B78" s="1" t="s">
        <v>40</v>
      </c>
      <c r="C78" s="5">
        <f>år_til_dato[[#This Row],[I alt]]-år_til_dato[[#This Row],[Bibliotek.dk]]</f>
        <v>151</v>
      </c>
      <c r="D78" s="5">
        <v>87</v>
      </c>
      <c r="E78" s="6">
        <v>238</v>
      </c>
    </row>
    <row r="79" spans="1:5" x14ac:dyDescent="0.3">
      <c r="A79" s="1" t="s">
        <v>174</v>
      </c>
      <c r="B79" s="1" t="s">
        <v>100</v>
      </c>
      <c r="C79" s="5">
        <f>år_til_dato[[#This Row],[I alt]]-år_til_dato[[#This Row],[Bibliotek.dk]]</f>
        <v>0</v>
      </c>
      <c r="D79" s="5">
        <v>268</v>
      </c>
      <c r="E79" s="6">
        <v>268</v>
      </c>
    </row>
    <row r="80" spans="1:5" x14ac:dyDescent="0.3">
      <c r="A80" s="1" t="s">
        <v>175</v>
      </c>
      <c r="B80" s="1" t="s">
        <v>92</v>
      </c>
      <c r="C80" s="5">
        <f>år_til_dato[[#This Row],[I alt]]-år_til_dato[[#This Row],[Bibliotek.dk]]</f>
        <v>119</v>
      </c>
      <c r="D80" s="5">
        <v>63</v>
      </c>
      <c r="E80" s="6">
        <v>182</v>
      </c>
    </row>
    <row r="81" spans="1:5" x14ac:dyDescent="0.3">
      <c r="A81" s="1" t="s">
        <v>176</v>
      </c>
      <c r="B81" s="1" t="s">
        <v>87</v>
      </c>
      <c r="C81" s="5">
        <f>år_til_dato[[#This Row],[I alt]]-år_til_dato[[#This Row],[Bibliotek.dk]]</f>
        <v>125</v>
      </c>
      <c r="D81" s="5">
        <v>296</v>
      </c>
      <c r="E81" s="6">
        <v>421</v>
      </c>
    </row>
    <row r="82" spans="1:5" x14ac:dyDescent="0.3">
      <c r="A82" s="1" t="s">
        <v>177</v>
      </c>
      <c r="B82" s="1" t="s">
        <v>33</v>
      </c>
      <c r="C82" s="5">
        <f>år_til_dato[[#This Row],[I alt]]-år_til_dato[[#This Row],[Bibliotek.dk]]</f>
        <v>96</v>
      </c>
      <c r="D82" s="5">
        <v>54</v>
      </c>
      <c r="E82" s="6">
        <v>150</v>
      </c>
    </row>
    <row r="83" spans="1:5" x14ac:dyDescent="0.3">
      <c r="A83" s="1" t="s">
        <v>178</v>
      </c>
      <c r="B83" s="1" t="s">
        <v>68</v>
      </c>
      <c r="C83" s="5">
        <f>år_til_dato[[#This Row],[I alt]]-år_til_dato[[#This Row],[Bibliotek.dk]]</f>
        <v>60</v>
      </c>
      <c r="D83" s="5">
        <v>50</v>
      </c>
      <c r="E83" s="6">
        <v>110</v>
      </c>
    </row>
    <row r="84" spans="1:5" x14ac:dyDescent="0.3">
      <c r="A84" s="1" t="s">
        <v>179</v>
      </c>
      <c r="B84" s="1" t="s">
        <v>38</v>
      </c>
      <c r="C84" s="5">
        <f>år_til_dato[[#This Row],[I alt]]-år_til_dato[[#This Row],[Bibliotek.dk]]</f>
        <v>357</v>
      </c>
      <c r="D84" s="5">
        <v>372</v>
      </c>
      <c r="E84" s="6">
        <v>729</v>
      </c>
    </row>
    <row r="85" spans="1:5" x14ac:dyDescent="0.3">
      <c r="A85" s="1" t="s">
        <v>180</v>
      </c>
      <c r="B85" s="1" t="s">
        <v>55</v>
      </c>
      <c r="C85" s="5">
        <f>år_til_dato[[#This Row],[I alt]]-år_til_dato[[#This Row],[Bibliotek.dk]]</f>
        <v>141</v>
      </c>
      <c r="D85" s="5">
        <v>201</v>
      </c>
      <c r="E85" s="6">
        <v>342</v>
      </c>
    </row>
    <row r="86" spans="1:5" x14ac:dyDescent="0.3">
      <c r="A86" s="1" t="s">
        <v>181</v>
      </c>
      <c r="B86" s="1" t="s">
        <v>19</v>
      </c>
      <c r="C86" s="5">
        <f>år_til_dato[[#This Row],[I alt]]-år_til_dato[[#This Row],[Bibliotek.dk]]</f>
        <v>83</v>
      </c>
      <c r="D86" s="5">
        <v>115</v>
      </c>
      <c r="E86" s="6">
        <v>198</v>
      </c>
    </row>
    <row r="87" spans="1:5" x14ac:dyDescent="0.3">
      <c r="A87" s="1" t="s">
        <v>182</v>
      </c>
      <c r="B87" s="1" t="s">
        <v>74</v>
      </c>
      <c r="C87" s="5">
        <f>år_til_dato[[#This Row],[I alt]]-år_til_dato[[#This Row],[Bibliotek.dk]]</f>
        <v>73</v>
      </c>
      <c r="D87" s="5">
        <v>75</v>
      </c>
      <c r="E87" s="6">
        <v>148</v>
      </c>
    </row>
    <row r="88" spans="1:5" x14ac:dyDescent="0.3">
      <c r="A88" s="1" t="s">
        <v>183</v>
      </c>
      <c r="B88" s="1" t="s">
        <v>53</v>
      </c>
      <c r="C88" s="5">
        <f>år_til_dato[[#This Row],[I alt]]-år_til_dato[[#This Row],[Bibliotek.dk]]</f>
        <v>146</v>
      </c>
      <c r="D88" s="5">
        <v>133</v>
      </c>
      <c r="E88" s="6">
        <v>279</v>
      </c>
    </row>
    <row r="89" spans="1:5" x14ac:dyDescent="0.3">
      <c r="A89" s="1" t="s">
        <v>184</v>
      </c>
      <c r="B89" s="1" t="s">
        <v>90</v>
      </c>
      <c r="C89" s="5">
        <f>år_til_dato[[#This Row],[I alt]]-år_til_dato[[#This Row],[Bibliotek.dk]]</f>
        <v>32</v>
      </c>
      <c r="D89" s="5">
        <v>82</v>
      </c>
      <c r="E89" s="6">
        <v>114</v>
      </c>
    </row>
    <row r="90" spans="1:5" x14ac:dyDescent="0.3">
      <c r="A90" s="1" t="s">
        <v>185</v>
      </c>
      <c r="B90" s="1" t="s">
        <v>22</v>
      </c>
      <c r="C90" s="5">
        <f>år_til_dato[[#This Row],[I alt]]-år_til_dato[[#This Row],[Bibliotek.dk]]</f>
        <v>142</v>
      </c>
      <c r="D90" s="5">
        <v>118</v>
      </c>
      <c r="E90" s="6">
        <v>260</v>
      </c>
    </row>
    <row r="91" spans="1:5" x14ac:dyDescent="0.3">
      <c r="A91" s="1" t="s">
        <v>186</v>
      </c>
      <c r="B91" s="1" t="s">
        <v>37</v>
      </c>
      <c r="C91" s="5">
        <f>år_til_dato[[#This Row],[I alt]]-år_til_dato[[#This Row],[Bibliotek.dk]]</f>
        <v>71</v>
      </c>
      <c r="D91" s="5">
        <v>100</v>
      </c>
      <c r="E91" s="6">
        <v>171</v>
      </c>
    </row>
    <row r="92" spans="1:5" x14ac:dyDescent="0.3">
      <c r="A92" s="1" t="s">
        <v>187</v>
      </c>
      <c r="B92" s="1" t="s">
        <v>20</v>
      </c>
      <c r="C92" s="5">
        <f>år_til_dato[[#This Row],[I alt]]-år_til_dato[[#This Row],[Bibliotek.dk]]</f>
        <v>442</v>
      </c>
      <c r="D92" s="5">
        <v>379</v>
      </c>
      <c r="E92" s="6">
        <v>821</v>
      </c>
    </row>
    <row r="93" spans="1:5" x14ac:dyDescent="0.3">
      <c r="A93" s="1" t="s">
        <v>188</v>
      </c>
      <c r="B93" s="1" t="s">
        <v>28</v>
      </c>
      <c r="C93" s="5">
        <f>år_til_dato[[#This Row],[I alt]]-år_til_dato[[#This Row],[Bibliotek.dk]]</f>
        <v>0</v>
      </c>
      <c r="D93" s="5">
        <v>85</v>
      </c>
      <c r="E93" s="6">
        <v>85</v>
      </c>
    </row>
    <row r="94" spans="1:5" x14ac:dyDescent="0.3">
      <c r="A94" s="1" t="s">
        <v>189</v>
      </c>
      <c r="B94" s="1" t="s">
        <v>54</v>
      </c>
      <c r="C94" s="5">
        <f>år_til_dato[[#This Row],[I alt]]-år_til_dato[[#This Row],[Bibliotek.dk]]</f>
        <v>440</v>
      </c>
      <c r="D94" s="5">
        <v>253</v>
      </c>
      <c r="E94" s="6">
        <v>693</v>
      </c>
    </row>
    <row r="95" spans="1:5" x14ac:dyDescent="0.3">
      <c r="A95" s="1" t="s">
        <v>190</v>
      </c>
      <c r="B95" s="1" t="s">
        <v>34</v>
      </c>
      <c r="C95" s="5">
        <f>år_til_dato[[#This Row],[I alt]]-år_til_dato[[#This Row],[Bibliotek.dk]]</f>
        <v>165</v>
      </c>
      <c r="D95" s="5">
        <v>338</v>
      </c>
      <c r="E95" s="6">
        <v>503</v>
      </c>
    </row>
    <row r="96" spans="1:5" x14ac:dyDescent="0.3">
      <c r="A96" s="1" t="s">
        <v>191</v>
      </c>
      <c r="B96" s="1" t="s">
        <v>56</v>
      </c>
      <c r="C96" s="5">
        <f>år_til_dato[[#This Row],[I alt]]-år_til_dato[[#This Row],[Bibliotek.dk]]</f>
        <v>12</v>
      </c>
      <c r="D96" s="5">
        <v>28</v>
      </c>
      <c r="E96" s="6">
        <v>40</v>
      </c>
    </row>
    <row r="97" spans="1:5" x14ac:dyDescent="0.3">
      <c r="A97" s="1" t="s">
        <v>192</v>
      </c>
      <c r="B97" s="1" t="s">
        <v>21</v>
      </c>
      <c r="C97" s="5">
        <f>år_til_dato[[#This Row],[I alt]]-år_til_dato[[#This Row],[Bibliotek.dk]]</f>
        <v>208</v>
      </c>
      <c r="D97" s="5">
        <v>234</v>
      </c>
      <c r="E97" s="6">
        <v>442</v>
      </c>
    </row>
    <row r="98" spans="1:5" x14ac:dyDescent="0.3">
      <c r="A98" s="1" t="s">
        <v>193</v>
      </c>
      <c r="B98" s="1" t="s">
        <v>29</v>
      </c>
      <c r="C98" s="5">
        <f>år_til_dato[[#This Row],[I alt]]-år_til_dato[[#This Row],[Bibliotek.dk]]</f>
        <v>1098</v>
      </c>
      <c r="D98" s="5">
        <v>957</v>
      </c>
      <c r="E98" s="6">
        <v>2055</v>
      </c>
    </row>
    <row r="99" spans="1:5" x14ac:dyDescent="0.3">
      <c r="A99" s="1" t="s">
        <v>194</v>
      </c>
      <c r="B99" s="1" t="s">
        <v>94</v>
      </c>
      <c r="C99" s="5">
        <f>år_til_dato[[#This Row],[I alt]]-år_til_dato[[#This Row],[Bibliotek.dk]]</f>
        <v>2447</v>
      </c>
      <c r="D99" s="5">
        <v>1834</v>
      </c>
      <c r="E99" s="6">
        <v>4281</v>
      </c>
    </row>
    <row r="100" spans="1:5" x14ac:dyDescent="0.3">
      <c r="A100" s="1" t="s">
        <v>97</v>
      </c>
      <c r="C100" s="5">
        <f>SUBTOTAL(109,år_til_dato[Lokalt CMS])</f>
        <v>23465</v>
      </c>
      <c r="D100" s="5">
        <f>SUBTOTAL(109,år_til_dato[Bibliotek.dk])</f>
        <v>25699</v>
      </c>
      <c r="E100" s="5">
        <f>SUBTOTAL(109,år_til_dato[I alt])</f>
        <v>49164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"/>
  <sheetViews>
    <sheetView workbookViewId="0">
      <pane ySplit="3" topLeftCell="A4" activePane="bottomLeft" state="frozen"/>
      <selection pane="bottomLeft" activeCell="A39" sqref="A39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199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5">
        <v>13</v>
      </c>
      <c r="D4" s="5">
        <v>5</v>
      </c>
      <c r="E4" s="6">
        <v>18</v>
      </c>
    </row>
    <row r="5" spans="1:5" x14ac:dyDescent="0.3">
      <c r="A5" s="1" t="s">
        <v>102</v>
      </c>
      <c r="B5" s="1" t="s">
        <v>57</v>
      </c>
      <c r="C5" s="5">
        <v>41</v>
      </c>
      <c r="D5" s="5">
        <v>28</v>
      </c>
      <c r="E5" s="6">
        <v>69</v>
      </c>
    </row>
    <row r="6" spans="1:5" x14ac:dyDescent="0.3">
      <c r="A6" s="1" t="s">
        <v>103</v>
      </c>
      <c r="B6" s="1" t="s">
        <v>2</v>
      </c>
      <c r="C6" s="5">
        <v>24</v>
      </c>
      <c r="D6" s="5">
        <v>21</v>
      </c>
      <c r="E6" s="6">
        <v>45</v>
      </c>
    </row>
    <row r="7" spans="1:5" x14ac:dyDescent="0.3">
      <c r="A7" s="1" t="s">
        <v>104</v>
      </c>
      <c r="B7" s="1" t="s">
        <v>30</v>
      </c>
      <c r="C7" s="5">
        <v>63</v>
      </c>
      <c r="D7" s="5">
        <v>23</v>
      </c>
      <c r="E7" s="6">
        <v>86</v>
      </c>
    </row>
    <row r="8" spans="1:5" x14ac:dyDescent="0.3">
      <c r="A8" s="1" t="s">
        <v>105</v>
      </c>
      <c r="B8" s="1" t="s">
        <v>51</v>
      </c>
      <c r="C8" s="5">
        <v>9</v>
      </c>
      <c r="D8" s="5">
        <v>5</v>
      </c>
      <c r="E8" s="6">
        <v>14</v>
      </c>
    </row>
    <row r="9" spans="1:5" x14ac:dyDescent="0.3">
      <c r="A9" s="1" t="s">
        <v>106</v>
      </c>
      <c r="B9" s="1" t="s">
        <v>3</v>
      </c>
      <c r="C9" s="5">
        <v>37</v>
      </c>
      <c r="D9" s="5">
        <v>16</v>
      </c>
      <c r="E9" s="6">
        <v>53</v>
      </c>
    </row>
    <row r="10" spans="1:5" x14ac:dyDescent="0.3">
      <c r="A10" s="1" t="s">
        <v>107</v>
      </c>
      <c r="B10" s="1" t="s">
        <v>4</v>
      </c>
      <c r="C10" s="5">
        <v>12</v>
      </c>
      <c r="D10" s="5">
        <v>14</v>
      </c>
      <c r="E10" s="6">
        <v>26</v>
      </c>
    </row>
    <row r="11" spans="1:5" x14ac:dyDescent="0.3">
      <c r="A11" s="1" t="s">
        <v>1</v>
      </c>
      <c r="B11" s="1" t="s">
        <v>5</v>
      </c>
      <c r="C11" s="5">
        <v>11</v>
      </c>
      <c r="D11" s="5">
        <v>6</v>
      </c>
      <c r="E11" s="6">
        <v>17</v>
      </c>
    </row>
    <row r="12" spans="1:5" x14ac:dyDescent="0.3">
      <c r="A12" s="1" t="s">
        <v>108</v>
      </c>
      <c r="B12" s="1" t="s">
        <v>60</v>
      </c>
      <c r="C12" s="5">
        <v>8</v>
      </c>
      <c r="D12" s="5">
        <v>9</v>
      </c>
      <c r="E12" s="6">
        <v>17</v>
      </c>
    </row>
    <row r="13" spans="1:5" x14ac:dyDescent="0.3">
      <c r="A13" s="1" t="s">
        <v>109</v>
      </c>
      <c r="B13" s="1" t="s">
        <v>88</v>
      </c>
      <c r="C13" s="5">
        <v>42</v>
      </c>
      <c r="D13" s="5">
        <v>26</v>
      </c>
      <c r="E13" s="6">
        <v>68</v>
      </c>
    </row>
    <row r="14" spans="1:5" x14ac:dyDescent="0.3">
      <c r="A14" s="1" t="s">
        <v>110</v>
      </c>
      <c r="B14" s="1" t="s">
        <v>70</v>
      </c>
      <c r="C14" s="5">
        <v>99</v>
      </c>
      <c r="D14" s="5">
        <v>52</v>
      </c>
      <c r="E14" s="6">
        <v>151</v>
      </c>
    </row>
    <row r="15" spans="1:5" x14ac:dyDescent="0.3">
      <c r="A15" s="1" t="s">
        <v>111</v>
      </c>
      <c r="B15" s="1" t="s">
        <v>42</v>
      </c>
      <c r="C15" s="5">
        <v>0</v>
      </c>
      <c r="D15" s="5">
        <v>42</v>
      </c>
      <c r="E15" s="6">
        <v>42</v>
      </c>
    </row>
    <row r="16" spans="1:5" x14ac:dyDescent="0.3">
      <c r="A16" s="1" t="s">
        <v>112</v>
      </c>
      <c r="B16" s="1" t="s">
        <v>6</v>
      </c>
      <c r="C16" s="5">
        <v>14</v>
      </c>
      <c r="D16" s="5">
        <v>57</v>
      </c>
      <c r="E16" s="6">
        <v>71</v>
      </c>
    </row>
    <row r="17" spans="1:5" x14ac:dyDescent="0.3">
      <c r="A17" s="1" t="s">
        <v>113</v>
      </c>
      <c r="B17" s="1" t="s">
        <v>48</v>
      </c>
      <c r="C17" s="5">
        <v>49</v>
      </c>
      <c r="D17" s="5">
        <v>36</v>
      </c>
      <c r="E17" s="6">
        <v>85</v>
      </c>
    </row>
    <row r="18" spans="1:5" x14ac:dyDescent="0.3">
      <c r="A18" s="1" t="s">
        <v>114</v>
      </c>
      <c r="B18" s="1" t="s">
        <v>81</v>
      </c>
      <c r="C18" s="5">
        <v>31</v>
      </c>
      <c r="D18" s="5">
        <v>11</v>
      </c>
      <c r="E18" s="6">
        <v>42</v>
      </c>
    </row>
    <row r="19" spans="1:5" x14ac:dyDescent="0.3">
      <c r="A19" s="1" t="s">
        <v>115</v>
      </c>
      <c r="B19" s="1" t="s">
        <v>93</v>
      </c>
      <c r="C19" s="5">
        <v>113</v>
      </c>
      <c r="D19" s="5">
        <v>177</v>
      </c>
      <c r="E19" s="6">
        <v>290</v>
      </c>
    </row>
    <row r="20" spans="1:5" x14ac:dyDescent="0.3">
      <c r="A20" s="1" t="s">
        <v>116</v>
      </c>
      <c r="B20" s="1" t="s">
        <v>23</v>
      </c>
      <c r="C20" s="5">
        <v>21</v>
      </c>
      <c r="D20" s="5">
        <v>72</v>
      </c>
      <c r="E20" s="6">
        <v>93</v>
      </c>
    </row>
    <row r="21" spans="1:5" x14ac:dyDescent="0.3">
      <c r="A21" s="1" t="s">
        <v>117</v>
      </c>
      <c r="B21" s="1" t="s">
        <v>7</v>
      </c>
      <c r="C21" s="5">
        <v>12</v>
      </c>
      <c r="D21" s="5">
        <v>24</v>
      </c>
      <c r="E21" s="6">
        <v>36</v>
      </c>
    </row>
    <row r="22" spans="1:5" x14ac:dyDescent="0.3">
      <c r="A22" s="1" t="s">
        <v>118</v>
      </c>
      <c r="B22" s="1" t="s">
        <v>77</v>
      </c>
      <c r="C22" s="5">
        <v>0</v>
      </c>
      <c r="D22" s="5">
        <v>27</v>
      </c>
      <c r="E22" s="6">
        <v>27</v>
      </c>
    </row>
    <row r="23" spans="1:5" x14ac:dyDescent="0.3">
      <c r="A23" s="1" t="s">
        <v>119</v>
      </c>
      <c r="B23" s="1" t="s">
        <v>99</v>
      </c>
      <c r="C23" s="5">
        <v>17</v>
      </c>
      <c r="D23" s="5">
        <v>24</v>
      </c>
      <c r="E23" s="6">
        <v>41</v>
      </c>
    </row>
    <row r="24" spans="1:5" x14ac:dyDescent="0.3">
      <c r="A24" s="1" t="s">
        <v>120</v>
      </c>
      <c r="B24" s="1" t="s">
        <v>36</v>
      </c>
      <c r="C24" s="5">
        <v>82</v>
      </c>
      <c r="D24" s="5">
        <v>95</v>
      </c>
      <c r="E24" s="6">
        <v>177</v>
      </c>
    </row>
    <row r="25" spans="1:5" x14ac:dyDescent="0.3">
      <c r="A25" s="1" t="s">
        <v>121</v>
      </c>
      <c r="B25" s="1" t="s">
        <v>69</v>
      </c>
      <c r="C25" s="5">
        <v>64</v>
      </c>
      <c r="D25" s="5">
        <v>40</v>
      </c>
      <c r="E25" s="6">
        <v>104</v>
      </c>
    </row>
    <row r="26" spans="1:5" x14ac:dyDescent="0.3">
      <c r="A26" s="1" t="s">
        <v>122</v>
      </c>
      <c r="B26" s="1" t="s">
        <v>71</v>
      </c>
      <c r="C26" s="5">
        <v>0</v>
      </c>
      <c r="D26" s="5">
        <v>4</v>
      </c>
      <c r="E26" s="6">
        <v>4</v>
      </c>
    </row>
    <row r="27" spans="1:5" x14ac:dyDescent="0.3">
      <c r="A27" s="1" t="s">
        <v>123</v>
      </c>
      <c r="B27" s="1" t="s">
        <v>80</v>
      </c>
      <c r="C27" s="5">
        <v>12</v>
      </c>
      <c r="D27" s="5">
        <v>38</v>
      </c>
      <c r="E27" s="6">
        <v>50</v>
      </c>
    </row>
    <row r="28" spans="1:5" x14ac:dyDescent="0.3">
      <c r="A28" s="1" t="s">
        <v>124</v>
      </c>
      <c r="B28" s="1" t="s">
        <v>31</v>
      </c>
      <c r="C28" s="5">
        <v>35</v>
      </c>
      <c r="D28" s="5">
        <v>47</v>
      </c>
      <c r="E28" s="6">
        <v>82</v>
      </c>
    </row>
    <row r="29" spans="1:5" x14ac:dyDescent="0.3">
      <c r="A29" s="1" t="s">
        <v>125</v>
      </c>
      <c r="B29" s="1" t="s">
        <v>0</v>
      </c>
      <c r="C29" s="5">
        <v>50</v>
      </c>
      <c r="D29" s="5">
        <v>23</v>
      </c>
      <c r="E29" s="6">
        <v>73</v>
      </c>
    </row>
    <row r="30" spans="1:5" x14ac:dyDescent="0.3">
      <c r="A30" s="1" t="s">
        <v>126</v>
      </c>
      <c r="B30" s="1" t="s">
        <v>8</v>
      </c>
      <c r="C30" s="5">
        <v>45</v>
      </c>
      <c r="D30" s="5">
        <v>17</v>
      </c>
      <c r="E30" s="6">
        <v>62</v>
      </c>
    </row>
    <row r="31" spans="1:5" x14ac:dyDescent="0.3">
      <c r="A31" s="1" t="s">
        <v>127</v>
      </c>
      <c r="B31" s="1" t="s">
        <v>59</v>
      </c>
      <c r="C31" s="5">
        <v>21</v>
      </c>
      <c r="D31" s="5">
        <v>31</v>
      </c>
      <c r="E31" s="6">
        <v>52</v>
      </c>
    </row>
    <row r="32" spans="1:5" x14ac:dyDescent="0.3">
      <c r="A32" s="1" t="s">
        <v>128</v>
      </c>
      <c r="B32" s="1" t="s">
        <v>86</v>
      </c>
      <c r="C32" s="5">
        <v>1</v>
      </c>
      <c r="D32" s="5">
        <v>16</v>
      </c>
      <c r="E32" s="6">
        <v>17</v>
      </c>
    </row>
    <row r="33" spans="1:5" x14ac:dyDescent="0.3">
      <c r="A33" s="1" t="s">
        <v>129</v>
      </c>
      <c r="B33" s="1" t="s">
        <v>39</v>
      </c>
      <c r="C33" s="5">
        <v>84</v>
      </c>
      <c r="D33" s="5">
        <v>56</v>
      </c>
      <c r="E33" s="6">
        <v>140</v>
      </c>
    </row>
    <row r="34" spans="1:5" x14ac:dyDescent="0.3">
      <c r="A34" s="1" t="s">
        <v>130</v>
      </c>
      <c r="B34" s="1" t="s">
        <v>43</v>
      </c>
      <c r="C34" s="5">
        <v>0</v>
      </c>
      <c r="D34" s="5">
        <v>13</v>
      </c>
      <c r="E34" s="6">
        <v>13</v>
      </c>
    </row>
    <row r="35" spans="1:5" x14ac:dyDescent="0.3">
      <c r="A35" s="1" t="s">
        <v>131</v>
      </c>
      <c r="B35" s="1" t="s">
        <v>9</v>
      </c>
      <c r="C35" s="5">
        <v>84</v>
      </c>
      <c r="D35" s="5">
        <v>62</v>
      </c>
      <c r="E35" s="6">
        <v>146</v>
      </c>
    </row>
    <row r="36" spans="1:5" x14ac:dyDescent="0.3">
      <c r="A36" s="1" t="s">
        <v>132</v>
      </c>
      <c r="B36" s="1" t="s">
        <v>10</v>
      </c>
      <c r="C36" s="5">
        <v>63</v>
      </c>
      <c r="D36" s="5">
        <v>64</v>
      </c>
      <c r="E36" s="6">
        <v>127</v>
      </c>
    </row>
    <row r="37" spans="1:5" x14ac:dyDescent="0.3">
      <c r="A37" s="1" t="s">
        <v>133</v>
      </c>
      <c r="B37" s="1" t="s">
        <v>11</v>
      </c>
      <c r="C37" s="5">
        <v>0</v>
      </c>
      <c r="D37" s="5">
        <v>37</v>
      </c>
      <c r="E37" s="6">
        <v>37</v>
      </c>
    </row>
    <row r="38" spans="1:5" x14ac:dyDescent="0.3">
      <c r="A38" s="1" t="s">
        <v>134</v>
      </c>
      <c r="B38" s="1" t="s">
        <v>63</v>
      </c>
      <c r="C38" s="5">
        <v>63</v>
      </c>
      <c r="D38" s="5">
        <v>53</v>
      </c>
      <c r="E38" s="6">
        <v>116</v>
      </c>
    </row>
    <row r="39" spans="1:5" x14ac:dyDescent="0.3">
      <c r="A39" s="1" t="s">
        <v>135</v>
      </c>
      <c r="B39" s="1" t="s">
        <v>62</v>
      </c>
      <c r="C39" s="5">
        <v>45</v>
      </c>
      <c r="D39" s="5">
        <v>35</v>
      </c>
      <c r="E39" s="6">
        <v>80</v>
      </c>
    </row>
    <row r="40" spans="1:5" x14ac:dyDescent="0.3">
      <c r="A40" s="1" t="s">
        <v>136</v>
      </c>
      <c r="B40" s="1" t="s">
        <v>12</v>
      </c>
      <c r="C40" s="5">
        <v>35</v>
      </c>
      <c r="D40" s="5">
        <v>70</v>
      </c>
      <c r="E40" s="6">
        <v>105</v>
      </c>
    </row>
    <row r="41" spans="1:5" x14ac:dyDescent="0.3">
      <c r="A41" s="1" t="s">
        <v>137</v>
      </c>
      <c r="B41" s="1" t="s">
        <v>13</v>
      </c>
      <c r="C41" s="5">
        <v>0</v>
      </c>
      <c r="D41" s="5">
        <v>24</v>
      </c>
      <c r="E41" s="6">
        <v>24</v>
      </c>
    </row>
    <row r="42" spans="1:5" x14ac:dyDescent="0.3">
      <c r="A42" s="1" t="s">
        <v>138</v>
      </c>
      <c r="B42" s="1" t="s">
        <v>75</v>
      </c>
      <c r="C42" s="5">
        <v>0</v>
      </c>
      <c r="D42" s="5">
        <v>25</v>
      </c>
      <c r="E42" s="6">
        <v>25</v>
      </c>
    </row>
    <row r="43" spans="1:5" x14ac:dyDescent="0.3">
      <c r="A43" s="1" t="s">
        <v>139</v>
      </c>
      <c r="B43" s="1" t="s">
        <v>14</v>
      </c>
      <c r="C43" s="5">
        <v>20</v>
      </c>
      <c r="D43" s="5">
        <v>6</v>
      </c>
      <c r="E43" s="6">
        <v>26</v>
      </c>
    </row>
    <row r="44" spans="1:5" x14ac:dyDescent="0.3">
      <c r="A44" s="1" t="s">
        <v>140</v>
      </c>
      <c r="B44" s="1" t="s">
        <v>61</v>
      </c>
      <c r="C44" s="5">
        <v>16</v>
      </c>
      <c r="D44" s="5">
        <v>17</v>
      </c>
      <c r="E44" s="6">
        <v>33</v>
      </c>
    </row>
    <row r="45" spans="1:5" x14ac:dyDescent="0.3">
      <c r="A45" s="1" t="s">
        <v>141</v>
      </c>
      <c r="B45" s="1" t="s">
        <v>66</v>
      </c>
      <c r="C45" s="5">
        <v>2</v>
      </c>
      <c r="D45" s="5">
        <v>12</v>
      </c>
      <c r="E45" s="6">
        <v>14</v>
      </c>
    </row>
    <row r="46" spans="1:5" x14ac:dyDescent="0.3">
      <c r="A46" s="1" t="s">
        <v>142</v>
      </c>
      <c r="B46" s="1" t="s">
        <v>89</v>
      </c>
      <c r="C46" s="5">
        <v>0</v>
      </c>
      <c r="D46" s="5">
        <v>14</v>
      </c>
      <c r="E46" s="6">
        <v>14</v>
      </c>
    </row>
    <row r="47" spans="1:5" x14ac:dyDescent="0.3">
      <c r="A47" s="1" t="s">
        <v>143</v>
      </c>
      <c r="B47" s="1" t="s">
        <v>78</v>
      </c>
      <c r="C47" s="5">
        <v>0</v>
      </c>
      <c r="D47" s="5">
        <v>8</v>
      </c>
      <c r="E47" s="6">
        <v>8</v>
      </c>
    </row>
    <row r="48" spans="1:5" x14ac:dyDescent="0.3">
      <c r="A48" s="1" t="s">
        <v>144</v>
      </c>
      <c r="B48" s="1" t="s">
        <v>91</v>
      </c>
      <c r="C48" s="5">
        <v>23</v>
      </c>
      <c r="D48" s="5">
        <v>9</v>
      </c>
      <c r="E48" s="6">
        <v>32</v>
      </c>
    </row>
    <row r="49" spans="1:5" x14ac:dyDescent="0.3">
      <c r="A49" s="1" t="s">
        <v>145</v>
      </c>
      <c r="B49" s="1" t="s">
        <v>41</v>
      </c>
      <c r="C49" s="5">
        <v>62</v>
      </c>
      <c r="D49" s="5">
        <v>55</v>
      </c>
      <c r="E49" s="6">
        <v>117</v>
      </c>
    </row>
    <row r="50" spans="1:5" x14ac:dyDescent="0.3">
      <c r="A50" s="1" t="s">
        <v>146</v>
      </c>
      <c r="B50" s="1" t="s">
        <v>32</v>
      </c>
      <c r="C50" s="5">
        <v>586</v>
      </c>
      <c r="D50" s="5">
        <v>530</v>
      </c>
      <c r="E50" s="6">
        <v>1116</v>
      </c>
    </row>
    <row r="51" spans="1:5" x14ac:dyDescent="0.3">
      <c r="A51" s="1" t="s">
        <v>147</v>
      </c>
      <c r="B51" s="1" t="s">
        <v>47</v>
      </c>
      <c r="C51" s="5">
        <v>62</v>
      </c>
      <c r="D51" s="5">
        <v>58</v>
      </c>
      <c r="E51" s="6">
        <v>120</v>
      </c>
    </row>
    <row r="52" spans="1:5" x14ac:dyDescent="0.3">
      <c r="A52" s="1" t="s">
        <v>148</v>
      </c>
      <c r="B52" s="1" t="s">
        <v>83</v>
      </c>
      <c r="C52" s="5">
        <v>0</v>
      </c>
      <c r="D52" s="5">
        <v>3</v>
      </c>
      <c r="E52" s="6">
        <v>3</v>
      </c>
    </row>
    <row r="53" spans="1:5" x14ac:dyDescent="0.3">
      <c r="A53" s="1" t="s">
        <v>149</v>
      </c>
      <c r="B53" s="1" t="s">
        <v>79</v>
      </c>
      <c r="C53" s="5">
        <v>19</v>
      </c>
      <c r="D53" s="5">
        <v>30</v>
      </c>
      <c r="E53" s="6">
        <v>49</v>
      </c>
    </row>
    <row r="54" spans="1:5" x14ac:dyDescent="0.3">
      <c r="A54" s="1" t="s">
        <v>150</v>
      </c>
      <c r="B54" s="1" t="s">
        <v>72</v>
      </c>
      <c r="C54" s="5">
        <v>0</v>
      </c>
      <c r="D54" s="5">
        <v>12</v>
      </c>
      <c r="E54" s="6">
        <v>12</v>
      </c>
    </row>
    <row r="55" spans="1:5" x14ac:dyDescent="0.3">
      <c r="A55" s="1" t="s">
        <v>151</v>
      </c>
      <c r="B55" s="1" t="s">
        <v>15</v>
      </c>
      <c r="C55" s="5">
        <v>10</v>
      </c>
      <c r="D55" s="5">
        <v>24</v>
      </c>
      <c r="E55" s="6">
        <v>34</v>
      </c>
    </row>
    <row r="56" spans="1:5" x14ac:dyDescent="0.3">
      <c r="A56" s="1" t="s">
        <v>152</v>
      </c>
      <c r="B56" s="1" t="s">
        <v>46</v>
      </c>
      <c r="C56" s="5">
        <v>64</v>
      </c>
      <c r="D56" s="5">
        <v>46</v>
      </c>
      <c r="E56" s="6">
        <v>110</v>
      </c>
    </row>
    <row r="57" spans="1:5" x14ac:dyDescent="0.3">
      <c r="A57" s="1" t="s">
        <v>153</v>
      </c>
      <c r="B57" s="1" t="s">
        <v>24</v>
      </c>
      <c r="C57" s="5">
        <v>0</v>
      </c>
      <c r="D57" s="5">
        <v>2</v>
      </c>
      <c r="E57" s="6">
        <v>2</v>
      </c>
    </row>
    <row r="58" spans="1:5" x14ac:dyDescent="0.3">
      <c r="A58" s="1" t="s">
        <v>154</v>
      </c>
      <c r="B58" s="1" t="s">
        <v>25</v>
      </c>
      <c r="C58" s="5">
        <v>0</v>
      </c>
      <c r="D58" s="5">
        <v>17</v>
      </c>
      <c r="E58" s="6">
        <v>17</v>
      </c>
    </row>
    <row r="59" spans="1:5" x14ac:dyDescent="0.3">
      <c r="A59" s="1" t="s">
        <v>155</v>
      </c>
      <c r="B59" s="1" t="s">
        <v>52</v>
      </c>
      <c r="C59" s="5">
        <v>56</v>
      </c>
      <c r="D59" s="5">
        <v>44</v>
      </c>
      <c r="E59" s="6">
        <v>100</v>
      </c>
    </row>
    <row r="60" spans="1:5" x14ac:dyDescent="0.3">
      <c r="A60" s="1" t="s">
        <v>156</v>
      </c>
      <c r="B60" s="1" t="s">
        <v>26</v>
      </c>
      <c r="C60" s="5">
        <v>0</v>
      </c>
      <c r="D60" s="5">
        <v>6</v>
      </c>
      <c r="E60" s="6">
        <v>6</v>
      </c>
    </row>
    <row r="61" spans="1:5" x14ac:dyDescent="0.3">
      <c r="A61" s="1" t="s">
        <v>157</v>
      </c>
      <c r="B61" s="1" t="s">
        <v>73</v>
      </c>
      <c r="C61" s="5">
        <v>0</v>
      </c>
      <c r="D61" s="5">
        <v>23</v>
      </c>
      <c r="E61" s="6">
        <v>23</v>
      </c>
    </row>
    <row r="62" spans="1:5" x14ac:dyDescent="0.3">
      <c r="A62" s="1" t="s">
        <v>84</v>
      </c>
      <c r="B62" s="1" t="s">
        <v>85</v>
      </c>
      <c r="C62" s="5">
        <v>6</v>
      </c>
      <c r="D62" s="5">
        <v>14</v>
      </c>
      <c r="E62" s="6">
        <v>20</v>
      </c>
    </row>
    <row r="63" spans="1:5" x14ac:dyDescent="0.3">
      <c r="A63" s="1" t="s">
        <v>158</v>
      </c>
      <c r="B63" s="1" t="s">
        <v>65</v>
      </c>
      <c r="C63" s="5">
        <v>20</v>
      </c>
      <c r="D63" s="5">
        <v>42</v>
      </c>
      <c r="E63" s="6">
        <v>62</v>
      </c>
    </row>
    <row r="64" spans="1:5" x14ac:dyDescent="0.3">
      <c r="A64" s="1" t="s">
        <v>159</v>
      </c>
      <c r="B64" s="1" t="s">
        <v>44</v>
      </c>
      <c r="C64" s="5">
        <v>60</v>
      </c>
      <c r="D64" s="5">
        <v>41</v>
      </c>
      <c r="E64" s="6">
        <v>101</v>
      </c>
    </row>
    <row r="65" spans="1:5" x14ac:dyDescent="0.3">
      <c r="A65" s="1" t="s">
        <v>160</v>
      </c>
      <c r="B65" s="1" t="s">
        <v>50</v>
      </c>
      <c r="C65" s="5">
        <v>23</v>
      </c>
      <c r="D65" s="5">
        <v>20</v>
      </c>
      <c r="E65" s="6">
        <v>43</v>
      </c>
    </row>
    <row r="66" spans="1:5" x14ac:dyDescent="0.3">
      <c r="A66" s="1" t="s">
        <v>161</v>
      </c>
      <c r="B66" s="1" t="s">
        <v>35</v>
      </c>
      <c r="C66" s="5">
        <v>168</v>
      </c>
      <c r="D66" s="5">
        <v>152</v>
      </c>
      <c r="E66" s="6">
        <v>320</v>
      </c>
    </row>
    <row r="67" spans="1:5" x14ac:dyDescent="0.3">
      <c r="A67" s="1" t="s">
        <v>162</v>
      </c>
      <c r="B67" s="1" t="s">
        <v>58</v>
      </c>
      <c r="C67" s="5">
        <v>0</v>
      </c>
      <c r="D67" s="5">
        <v>14</v>
      </c>
      <c r="E67" s="6">
        <v>14</v>
      </c>
    </row>
    <row r="68" spans="1:5" x14ac:dyDescent="0.3">
      <c r="A68" s="1" t="s">
        <v>163</v>
      </c>
      <c r="B68" s="1" t="s">
        <v>16</v>
      </c>
      <c r="C68" s="5">
        <v>105</v>
      </c>
      <c r="D68" s="5">
        <v>89</v>
      </c>
      <c r="E68" s="6">
        <v>194</v>
      </c>
    </row>
    <row r="69" spans="1:5" x14ac:dyDescent="0.3">
      <c r="A69" s="1" t="s">
        <v>164</v>
      </c>
      <c r="B69" s="1" t="s">
        <v>27</v>
      </c>
      <c r="C69" s="5">
        <v>0</v>
      </c>
      <c r="D69" s="5">
        <v>26</v>
      </c>
      <c r="E69" s="6">
        <v>26</v>
      </c>
    </row>
    <row r="70" spans="1:5" x14ac:dyDescent="0.3">
      <c r="A70" s="1" t="s">
        <v>165</v>
      </c>
      <c r="B70" s="1" t="s">
        <v>45</v>
      </c>
      <c r="C70" s="5">
        <v>28</v>
      </c>
      <c r="D70" s="5">
        <v>50</v>
      </c>
      <c r="E70" s="6">
        <v>78</v>
      </c>
    </row>
    <row r="71" spans="1:5" x14ac:dyDescent="0.3">
      <c r="A71" s="1" t="s">
        <v>166</v>
      </c>
      <c r="B71" s="1" t="s">
        <v>76</v>
      </c>
      <c r="C71" s="5">
        <v>0</v>
      </c>
      <c r="D71" s="5">
        <v>20</v>
      </c>
      <c r="E71" s="6">
        <v>20</v>
      </c>
    </row>
    <row r="72" spans="1:5" x14ac:dyDescent="0.3">
      <c r="A72" s="1" t="s">
        <v>167</v>
      </c>
      <c r="B72" s="1" t="s">
        <v>17</v>
      </c>
      <c r="C72" s="5">
        <v>99</v>
      </c>
      <c r="D72" s="5">
        <v>110</v>
      </c>
      <c r="E72" s="6">
        <v>209</v>
      </c>
    </row>
    <row r="73" spans="1:5" x14ac:dyDescent="0.3">
      <c r="A73" s="1" t="s">
        <v>168</v>
      </c>
      <c r="B73" s="1" t="s">
        <v>64</v>
      </c>
      <c r="C73" s="5">
        <v>53</v>
      </c>
      <c r="D73" s="5">
        <v>57</v>
      </c>
      <c r="E73" s="6">
        <v>110</v>
      </c>
    </row>
    <row r="74" spans="1:5" x14ac:dyDescent="0.3">
      <c r="A74" s="1" t="s">
        <v>169</v>
      </c>
      <c r="B74" s="1" t="s">
        <v>67</v>
      </c>
      <c r="C74" s="5">
        <v>0</v>
      </c>
      <c r="D74" s="5">
        <v>13</v>
      </c>
      <c r="E74" s="6">
        <v>13</v>
      </c>
    </row>
    <row r="75" spans="1:5" x14ac:dyDescent="0.3">
      <c r="A75" s="1" t="s">
        <v>170</v>
      </c>
      <c r="B75" s="1" t="s">
        <v>82</v>
      </c>
      <c r="C75" s="5">
        <v>8</v>
      </c>
      <c r="D75" s="5">
        <v>5</v>
      </c>
      <c r="E75" s="6">
        <v>13</v>
      </c>
    </row>
    <row r="76" spans="1:5" x14ac:dyDescent="0.3">
      <c r="A76" s="1" t="s">
        <v>171</v>
      </c>
      <c r="B76" s="1" t="s">
        <v>18</v>
      </c>
      <c r="C76" s="5">
        <v>142</v>
      </c>
      <c r="D76" s="5">
        <v>81</v>
      </c>
      <c r="E76" s="6">
        <v>223</v>
      </c>
    </row>
    <row r="77" spans="1:5" x14ac:dyDescent="0.3">
      <c r="A77" s="1" t="s">
        <v>172</v>
      </c>
      <c r="B77" s="1" t="s">
        <v>98</v>
      </c>
      <c r="C77" s="5">
        <v>63</v>
      </c>
      <c r="D77" s="5">
        <v>209</v>
      </c>
      <c r="E77" s="6">
        <v>272</v>
      </c>
    </row>
    <row r="78" spans="1:5" x14ac:dyDescent="0.3">
      <c r="A78" s="1" t="s">
        <v>173</v>
      </c>
      <c r="B78" s="1" t="s">
        <v>40</v>
      </c>
      <c r="C78" s="5">
        <v>17</v>
      </c>
      <c r="D78" s="5">
        <v>20</v>
      </c>
      <c r="E78" s="6">
        <v>37</v>
      </c>
    </row>
    <row r="79" spans="1:5" x14ac:dyDescent="0.3">
      <c r="A79" s="1" t="s">
        <v>174</v>
      </c>
      <c r="B79" s="1" t="s">
        <v>100</v>
      </c>
      <c r="C79" s="5">
        <v>0</v>
      </c>
      <c r="D79" s="5">
        <v>27</v>
      </c>
      <c r="E79" s="6">
        <v>27</v>
      </c>
    </row>
    <row r="80" spans="1:5" x14ac:dyDescent="0.3">
      <c r="A80" s="1" t="s">
        <v>175</v>
      </c>
      <c r="B80" s="1" t="s">
        <v>92</v>
      </c>
      <c r="C80" s="5">
        <v>14</v>
      </c>
      <c r="D80" s="5">
        <v>24</v>
      </c>
      <c r="E80" s="6">
        <v>38</v>
      </c>
    </row>
    <row r="81" spans="1:5" x14ac:dyDescent="0.3">
      <c r="A81" s="1" t="s">
        <v>176</v>
      </c>
      <c r="B81" s="1" t="s">
        <v>87</v>
      </c>
      <c r="C81" s="5">
        <v>34</v>
      </c>
      <c r="D81" s="5">
        <v>35</v>
      </c>
      <c r="E81" s="6">
        <v>69</v>
      </c>
    </row>
    <row r="82" spans="1:5" x14ac:dyDescent="0.3">
      <c r="A82" s="1" t="s">
        <v>177</v>
      </c>
      <c r="B82" s="1" t="s">
        <v>33</v>
      </c>
      <c r="C82" s="5">
        <v>20</v>
      </c>
      <c r="D82" s="5">
        <v>7</v>
      </c>
      <c r="E82" s="6">
        <v>27</v>
      </c>
    </row>
    <row r="83" spans="1:5" x14ac:dyDescent="0.3">
      <c r="A83" s="1" t="s">
        <v>178</v>
      </c>
      <c r="B83" s="1" t="s">
        <v>68</v>
      </c>
      <c r="C83" s="5">
        <v>15</v>
      </c>
      <c r="D83" s="5">
        <v>2</v>
      </c>
      <c r="E83" s="6">
        <v>17</v>
      </c>
    </row>
    <row r="84" spans="1:5" x14ac:dyDescent="0.3">
      <c r="A84" s="1" t="s">
        <v>179</v>
      </c>
      <c r="B84" s="1" t="s">
        <v>38</v>
      </c>
      <c r="C84" s="5">
        <v>45</v>
      </c>
      <c r="D84" s="5">
        <v>71</v>
      </c>
      <c r="E84" s="6">
        <v>116</v>
      </c>
    </row>
    <row r="85" spans="1:5" x14ac:dyDescent="0.3">
      <c r="A85" s="1" t="s">
        <v>180</v>
      </c>
      <c r="B85" s="1" t="s">
        <v>55</v>
      </c>
      <c r="C85" s="5">
        <v>27</v>
      </c>
      <c r="D85" s="5">
        <v>18</v>
      </c>
      <c r="E85" s="6">
        <v>45</v>
      </c>
    </row>
    <row r="86" spans="1:5" x14ac:dyDescent="0.3">
      <c r="A86" s="1" t="s">
        <v>181</v>
      </c>
      <c r="B86" s="1" t="s">
        <v>19</v>
      </c>
      <c r="C86" s="5">
        <v>24</v>
      </c>
      <c r="D86" s="5">
        <v>24</v>
      </c>
      <c r="E86" s="6">
        <v>48</v>
      </c>
    </row>
    <row r="87" spans="1:5" x14ac:dyDescent="0.3">
      <c r="A87" s="1" t="s">
        <v>182</v>
      </c>
      <c r="B87" s="1" t="s">
        <v>74</v>
      </c>
      <c r="C87" s="5">
        <v>12</v>
      </c>
      <c r="D87" s="5">
        <v>12</v>
      </c>
      <c r="E87" s="6">
        <v>24</v>
      </c>
    </row>
    <row r="88" spans="1:5" x14ac:dyDescent="0.3">
      <c r="A88" s="1" t="s">
        <v>183</v>
      </c>
      <c r="B88" s="1" t="s">
        <v>53</v>
      </c>
      <c r="C88" s="5">
        <v>27</v>
      </c>
      <c r="D88" s="5">
        <v>22</v>
      </c>
      <c r="E88" s="6">
        <v>49</v>
      </c>
    </row>
    <row r="89" spans="1:5" x14ac:dyDescent="0.3">
      <c r="A89" s="1" t="s">
        <v>184</v>
      </c>
      <c r="B89" s="1" t="s">
        <v>90</v>
      </c>
      <c r="C89" s="5">
        <v>3</v>
      </c>
      <c r="D89" s="5">
        <v>16</v>
      </c>
      <c r="E89" s="6">
        <v>19</v>
      </c>
    </row>
    <row r="90" spans="1:5" x14ac:dyDescent="0.3">
      <c r="A90" s="1" t="s">
        <v>185</v>
      </c>
      <c r="B90" s="1" t="s">
        <v>22</v>
      </c>
      <c r="C90" s="5">
        <v>37</v>
      </c>
      <c r="D90" s="5">
        <v>13</v>
      </c>
      <c r="E90" s="6">
        <v>50</v>
      </c>
    </row>
    <row r="91" spans="1:5" x14ac:dyDescent="0.3">
      <c r="A91" s="1" t="s">
        <v>186</v>
      </c>
      <c r="B91" s="1" t="s">
        <v>37</v>
      </c>
      <c r="C91" s="5">
        <v>23</v>
      </c>
      <c r="D91" s="5">
        <v>31</v>
      </c>
      <c r="E91" s="6">
        <v>54</v>
      </c>
    </row>
    <row r="92" spans="1:5" x14ac:dyDescent="0.3">
      <c r="A92" s="1" t="s">
        <v>187</v>
      </c>
      <c r="B92" s="1" t="s">
        <v>20</v>
      </c>
      <c r="C92" s="5">
        <v>84</v>
      </c>
      <c r="D92" s="5">
        <v>41</v>
      </c>
      <c r="E92" s="6">
        <v>125</v>
      </c>
    </row>
    <row r="93" spans="1:5" x14ac:dyDescent="0.3">
      <c r="A93" s="1" t="s">
        <v>188</v>
      </c>
      <c r="B93" s="1" t="s">
        <v>28</v>
      </c>
      <c r="C93" s="5">
        <v>0</v>
      </c>
      <c r="D93" s="5">
        <v>18</v>
      </c>
      <c r="E93" s="6">
        <v>18</v>
      </c>
    </row>
    <row r="94" spans="1:5" x14ac:dyDescent="0.3">
      <c r="A94" s="1" t="s">
        <v>189</v>
      </c>
      <c r="B94" s="1" t="s">
        <v>54</v>
      </c>
      <c r="C94" s="5">
        <v>73</v>
      </c>
      <c r="D94" s="5">
        <v>29</v>
      </c>
      <c r="E94" s="6">
        <v>102</v>
      </c>
    </row>
    <row r="95" spans="1:5" x14ac:dyDescent="0.3">
      <c r="A95" s="1" t="s">
        <v>190</v>
      </c>
      <c r="B95" s="1" t="s">
        <v>34</v>
      </c>
      <c r="C95" s="5">
        <v>32</v>
      </c>
      <c r="D95" s="5">
        <v>34</v>
      </c>
      <c r="E95" s="6">
        <v>66</v>
      </c>
    </row>
    <row r="96" spans="1:5" x14ac:dyDescent="0.3">
      <c r="A96" s="1" t="s">
        <v>191</v>
      </c>
      <c r="B96" s="1" t="s">
        <v>56</v>
      </c>
      <c r="C96" s="5">
        <v>1</v>
      </c>
      <c r="D96" s="5">
        <v>1</v>
      </c>
      <c r="E96" s="6">
        <v>2</v>
      </c>
    </row>
    <row r="97" spans="1:5" x14ac:dyDescent="0.3">
      <c r="A97" s="1" t="s">
        <v>192</v>
      </c>
      <c r="B97" s="1" t="s">
        <v>21</v>
      </c>
      <c r="C97" s="5">
        <v>33</v>
      </c>
      <c r="D97" s="5">
        <v>38</v>
      </c>
      <c r="E97" s="6">
        <v>71</v>
      </c>
    </row>
    <row r="98" spans="1:5" x14ac:dyDescent="0.3">
      <c r="A98" s="1" t="s">
        <v>193</v>
      </c>
      <c r="B98" s="1" t="s">
        <v>29</v>
      </c>
      <c r="C98" s="5">
        <v>202</v>
      </c>
      <c r="D98" s="5">
        <v>133</v>
      </c>
      <c r="E98" s="6">
        <v>335</v>
      </c>
    </row>
    <row r="99" spans="1:5" x14ac:dyDescent="0.3">
      <c r="A99" s="1" t="s">
        <v>194</v>
      </c>
      <c r="B99" s="1" t="s">
        <v>94</v>
      </c>
      <c r="C99" s="5">
        <v>466</v>
      </c>
      <c r="D99" s="5">
        <v>272</v>
      </c>
      <c r="E99" s="6">
        <v>738</v>
      </c>
    </row>
    <row r="100" spans="1:5" x14ac:dyDescent="0.3">
      <c r="A100" s="1" t="s">
        <v>97</v>
      </c>
      <c r="C100" s="5">
        <f>SUBTOTAL(109,januar_2026[Lokalt CMS])</f>
        <v>4184</v>
      </c>
      <c r="D100" s="5">
        <f>SUBTOTAL(109,januar_2026[Bibliotek.dk])</f>
        <v>4172</v>
      </c>
      <c r="E100" s="6">
        <f>SUBTOTAL(109,januar_2026[I alt])</f>
        <v>8356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"/>
  <sheetViews>
    <sheetView workbookViewId="0">
      <pane ySplit="3" topLeftCell="A4" activePane="bottomLeft" state="frozen"/>
      <selection pane="bottomLeft" activeCell="A3" sqref="A3:E100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200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5">
        <v>17</v>
      </c>
      <c r="D4" s="5">
        <v>12</v>
      </c>
      <c r="E4" s="6">
        <v>29</v>
      </c>
    </row>
    <row r="5" spans="1:5" x14ac:dyDescent="0.3">
      <c r="A5" s="1" t="s">
        <v>102</v>
      </c>
      <c r="B5" s="1" t="s">
        <v>57</v>
      </c>
      <c r="C5" s="5">
        <v>25</v>
      </c>
      <c r="D5" s="5">
        <v>21</v>
      </c>
      <c r="E5" s="6">
        <v>46</v>
      </c>
    </row>
    <row r="6" spans="1:5" x14ac:dyDescent="0.3">
      <c r="A6" s="1" t="s">
        <v>103</v>
      </c>
      <c r="B6" s="1" t="s">
        <v>2</v>
      </c>
      <c r="C6" s="5">
        <v>27</v>
      </c>
      <c r="D6" s="5">
        <v>30</v>
      </c>
      <c r="E6" s="6">
        <v>57</v>
      </c>
    </row>
    <row r="7" spans="1:5" x14ac:dyDescent="0.3">
      <c r="A7" s="1" t="s">
        <v>104</v>
      </c>
      <c r="B7" s="1" t="s">
        <v>30</v>
      </c>
      <c r="C7" s="5">
        <v>35</v>
      </c>
      <c r="D7" s="5">
        <v>24</v>
      </c>
      <c r="E7" s="6">
        <v>59</v>
      </c>
    </row>
    <row r="8" spans="1:5" x14ac:dyDescent="0.3">
      <c r="A8" s="1" t="s">
        <v>105</v>
      </c>
      <c r="B8" s="1" t="s">
        <v>51</v>
      </c>
      <c r="C8" s="5">
        <v>36</v>
      </c>
      <c r="D8" s="5">
        <v>5</v>
      </c>
      <c r="E8" s="6">
        <v>41</v>
      </c>
    </row>
    <row r="9" spans="1:5" x14ac:dyDescent="0.3">
      <c r="A9" s="1" t="s">
        <v>106</v>
      </c>
      <c r="B9" s="1" t="s">
        <v>3</v>
      </c>
      <c r="C9" s="5">
        <v>23</v>
      </c>
      <c r="D9" s="5">
        <v>26</v>
      </c>
      <c r="E9" s="6">
        <v>49</v>
      </c>
    </row>
    <row r="10" spans="1:5" x14ac:dyDescent="0.3">
      <c r="A10" s="1" t="s">
        <v>107</v>
      </c>
      <c r="B10" s="1" t="s">
        <v>4</v>
      </c>
      <c r="C10" s="5">
        <v>16</v>
      </c>
      <c r="D10" s="5">
        <v>20</v>
      </c>
      <c r="E10" s="6">
        <v>36</v>
      </c>
    </row>
    <row r="11" spans="1:5" x14ac:dyDescent="0.3">
      <c r="A11" s="1" t="s">
        <v>1</v>
      </c>
      <c r="B11" s="1" t="s">
        <v>5</v>
      </c>
      <c r="C11" s="5">
        <v>14</v>
      </c>
      <c r="D11" s="5">
        <v>7</v>
      </c>
      <c r="E11" s="6">
        <v>21</v>
      </c>
    </row>
    <row r="12" spans="1:5" x14ac:dyDescent="0.3">
      <c r="A12" s="1" t="s">
        <v>108</v>
      </c>
      <c r="B12" s="1" t="s">
        <v>60</v>
      </c>
      <c r="C12" s="5">
        <v>8</v>
      </c>
      <c r="D12" s="5">
        <v>3</v>
      </c>
      <c r="E12" s="6">
        <v>11</v>
      </c>
    </row>
    <row r="13" spans="1:5" x14ac:dyDescent="0.3">
      <c r="A13" s="1" t="s">
        <v>109</v>
      </c>
      <c r="B13" s="1" t="s">
        <v>88</v>
      </c>
      <c r="C13" s="5">
        <v>22</v>
      </c>
      <c r="D13" s="5">
        <v>24</v>
      </c>
      <c r="E13" s="6">
        <v>46</v>
      </c>
    </row>
    <row r="14" spans="1:5" x14ac:dyDescent="0.3">
      <c r="A14" s="1" t="s">
        <v>110</v>
      </c>
      <c r="B14" s="1" t="s">
        <v>70</v>
      </c>
      <c r="C14" s="5">
        <v>82</v>
      </c>
      <c r="D14" s="5">
        <v>49</v>
      </c>
      <c r="E14" s="6">
        <v>131</v>
      </c>
    </row>
    <row r="15" spans="1:5" x14ac:dyDescent="0.3">
      <c r="A15" s="1" t="s">
        <v>111</v>
      </c>
      <c r="B15" s="1" t="s">
        <v>42</v>
      </c>
      <c r="C15" s="5">
        <v>0</v>
      </c>
      <c r="D15" s="5">
        <v>36</v>
      </c>
      <c r="E15" s="6">
        <v>36</v>
      </c>
    </row>
    <row r="16" spans="1:5" x14ac:dyDescent="0.3">
      <c r="A16" s="1" t="s">
        <v>112</v>
      </c>
      <c r="B16" s="1" t="s">
        <v>6</v>
      </c>
      <c r="C16" s="5">
        <v>13</v>
      </c>
      <c r="D16" s="5">
        <v>13</v>
      </c>
      <c r="E16" s="6">
        <v>26</v>
      </c>
    </row>
    <row r="17" spans="1:5" x14ac:dyDescent="0.3">
      <c r="A17" s="1" t="s">
        <v>113</v>
      </c>
      <c r="B17" s="1" t="s">
        <v>48</v>
      </c>
      <c r="C17" s="5">
        <v>33</v>
      </c>
      <c r="D17" s="5">
        <v>49</v>
      </c>
      <c r="E17" s="6">
        <v>82</v>
      </c>
    </row>
    <row r="18" spans="1:5" x14ac:dyDescent="0.3">
      <c r="A18" s="1" t="s">
        <v>114</v>
      </c>
      <c r="B18" s="1" t="s">
        <v>81</v>
      </c>
      <c r="C18" s="5">
        <v>9</v>
      </c>
      <c r="D18" s="5">
        <v>29</v>
      </c>
      <c r="E18" s="6">
        <v>38</v>
      </c>
    </row>
    <row r="19" spans="1:5" x14ac:dyDescent="0.3">
      <c r="A19" s="1" t="s">
        <v>115</v>
      </c>
      <c r="B19" s="1" t="s">
        <v>93</v>
      </c>
      <c r="C19" s="5">
        <v>140</v>
      </c>
      <c r="D19" s="5">
        <v>178</v>
      </c>
      <c r="E19" s="6">
        <v>318</v>
      </c>
    </row>
    <row r="20" spans="1:5" x14ac:dyDescent="0.3">
      <c r="A20" s="1" t="s">
        <v>116</v>
      </c>
      <c r="B20" s="1" t="s">
        <v>23</v>
      </c>
      <c r="C20" s="5">
        <v>22</v>
      </c>
      <c r="D20" s="5">
        <v>55</v>
      </c>
      <c r="E20" s="6">
        <v>77</v>
      </c>
    </row>
    <row r="21" spans="1:5" x14ac:dyDescent="0.3">
      <c r="A21" s="1" t="s">
        <v>117</v>
      </c>
      <c r="B21" s="1" t="s">
        <v>7</v>
      </c>
      <c r="C21" s="5">
        <v>17</v>
      </c>
      <c r="D21" s="5">
        <v>18</v>
      </c>
      <c r="E21" s="6">
        <v>35</v>
      </c>
    </row>
    <row r="22" spans="1:5" x14ac:dyDescent="0.3">
      <c r="A22" s="1" t="s">
        <v>118</v>
      </c>
      <c r="B22" s="1" t="s">
        <v>77</v>
      </c>
      <c r="C22" s="5">
        <v>0</v>
      </c>
      <c r="D22" s="5">
        <v>37</v>
      </c>
      <c r="E22" s="6">
        <v>37</v>
      </c>
    </row>
    <row r="23" spans="1:5" x14ac:dyDescent="0.3">
      <c r="A23" s="1" t="s">
        <v>119</v>
      </c>
      <c r="B23" s="1" t="s">
        <v>99</v>
      </c>
      <c r="C23" s="5">
        <v>25</v>
      </c>
      <c r="D23" s="5">
        <v>25</v>
      </c>
      <c r="E23" s="6">
        <v>50</v>
      </c>
    </row>
    <row r="24" spans="1:5" x14ac:dyDescent="0.3">
      <c r="A24" s="1" t="s">
        <v>120</v>
      </c>
      <c r="B24" s="1" t="s">
        <v>36</v>
      </c>
      <c r="C24" s="5">
        <v>54</v>
      </c>
      <c r="D24" s="5">
        <v>86</v>
      </c>
      <c r="E24" s="6">
        <v>140</v>
      </c>
    </row>
    <row r="25" spans="1:5" x14ac:dyDescent="0.3">
      <c r="A25" s="1" t="s">
        <v>121</v>
      </c>
      <c r="B25" s="1" t="s">
        <v>69</v>
      </c>
      <c r="C25" s="5">
        <v>42</v>
      </c>
      <c r="D25" s="5">
        <v>57</v>
      </c>
      <c r="E25" s="6">
        <v>99</v>
      </c>
    </row>
    <row r="26" spans="1:5" x14ac:dyDescent="0.3">
      <c r="A26" s="1" t="s">
        <v>122</v>
      </c>
      <c r="B26" s="1" t="s">
        <v>71</v>
      </c>
      <c r="C26" s="5">
        <v>0</v>
      </c>
      <c r="D26" s="5">
        <v>19</v>
      </c>
      <c r="E26" s="6">
        <v>19</v>
      </c>
    </row>
    <row r="27" spans="1:5" x14ac:dyDescent="0.3">
      <c r="A27" s="1" t="s">
        <v>123</v>
      </c>
      <c r="B27" s="1" t="s">
        <v>80</v>
      </c>
      <c r="C27" s="5">
        <v>16</v>
      </c>
      <c r="D27" s="5">
        <v>50</v>
      </c>
      <c r="E27" s="6">
        <v>66</v>
      </c>
    </row>
    <row r="28" spans="1:5" x14ac:dyDescent="0.3">
      <c r="A28" s="1" t="s">
        <v>124</v>
      </c>
      <c r="B28" s="1" t="s">
        <v>31</v>
      </c>
      <c r="C28" s="5">
        <v>30</v>
      </c>
      <c r="D28" s="5">
        <v>53</v>
      </c>
      <c r="E28" s="6">
        <v>83</v>
      </c>
    </row>
    <row r="29" spans="1:5" x14ac:dyDescent="0.3">
      <c r="A29" s="1" t="s">
        <v>125</v>
      </c>
      <c r="B29" s="1" t="s">
        <v>0</v>
      </c>
      <c r="C29" s="5">
        <v>58</v>
      </c>
      <c r="D29" s="5">
        <v>33</v>
      </c>
      <c r="E29" s="6">
        <v>91</v>
      </c>
    </row>
    <row r="30" spans="1:5" x14ac:dyDescent="0.3">
      <c r="A30" s="1" t="s">
        <v>126</v>
      </c>
      <c r="B30" s="1" t="s">
        <v>8</v>
      </c>
      <c r="C30" s="5">
        <v>44</v>
      </c>
      <c r="D30" s="5">
        <v>26</v>
      </c>
      <c r="E30" s="6">
        <v>70</v>
      </c>
    </row>
    <row r="31" spans="1:5" x14ac:dyDescent="0.3">
      <c r="A31" s="1" t="s">
        <v>127</v>
      </c>
      <c r="B31" s="1" t="s">
        <v>59</v>
      </c>
      <c r="C31" s="5">
        <v>14</v>
      </c>
      <c r="D31" s="5">
        <v>41</v>
      </c>
      <c r="E31" s="6">
        <v>55</v>
      </c>
    </row>
    <row r="32" spans="1:5" x14ac:dyDescent="0.3">
      <c r="A32" s="1" t="s">
        <v>128</v>
      </c>
      <c r="B32" s="1" t="s">
        <v>86</v>
      </c>
      <c r="C32" s="5">
        <v>0</v>
      </c>
      <c r="D32" s="5">
        <v>28</v>
      </c>
      <c r="E32" s="6">
        <v>28</v>
      </c>
    </row>
    <row r="33" spans="1:5" x14ac:dyDescent="0.3">
      <c r="A33" s="1" t="s">
        <v>129</v>
      </c>
      <c r="B33" s="1" t="s">
        <v>39</v>
      </c>
      <c r="C33" s="5">
        <v>63</v>
      </c>
      <c r="D33" s="5">
        <v>40</v>
      </c>
      <c r="E33" s="6">
        <v>103</v>
      </c>
    </row>
    <row r="34" spans="1:5" x14ac:dyDescent="0.3">
      <c r="A34" s="1" t="s">
        <v>130</v>
      </c>
      <c r="B34" s="1" t="s">
        <v>43</v>
      </c>
      <c r="C34" s="5">
        <v>0</v>
      </c>
      <c r="D34" s="5">
        <v>13</v>
      </c>
      <c r="E34" s="6">
        <v>13</v>
      </c>
    </row>
    <row r="35" spans="1:5" x14ac:dyDescent="0.3">
      <c r="A35" s="1" t="s">
        <v>131</v>
      </c>
      <c r="B35" s="1" t="s">
        <v>9</v>
      </c>
      <c r="C35" s="5">
        <v>75</v>
      </c>
      <c r="D35" s="5">
        <v>52</v>
      </c>
      <c r="E35" s="6">
        <v>127</v>
      </c>
    </row>
    <row r="36" spans="1:5" x14ac:dyDescent="0.3">
      <c r="A36" s="1" t="s">
        <v>132</v>
      </c>
      <c r="B36" s="1" t="s">
        <v>10</v>
      </c>
      <c r="C36" s="5">
        <v>53</v>
      </c>
      <c r="D36" s="5">
        <v>50</v>
      </c>
      <c r="E36" s="6">
        <v>103</v>
      </c>
    </row>
    <row r="37" spans="1:5" x14ac:dyDescent="0.3">
      <c r="A37" s="1" t="s">
        <v>133</v>
      </c>
      <c r="B37" s="1" t="s">
        <v>11</v>
      </c>
      <c r="C37" s="5">
        <v>0</v>
      </c>
      <c r="D37" s="5">
        <v>26</v>
      </c>
      <c r="E37" s="6">
        <v>26</v>
      </c>
    </row>
    <row r="38" spans="1:5" x14ac:dyDescent="0.3">
      <c r="A38" s="1" t="s">
        <v>134</v>
      </c>
      <c r="B38" s="1" t="s">
        <v>63</v>
      </c>
      <c r="C38" s="5">
        <v>37</v>
      </c>
      <c r="D38" s="5">
        <v>37</v>
      </c>
      <c r="E38" s="6">
        <v>74</v>
      </c>
    </row>
    <row r="39" spans="1:5" x14ac:dyDescent="0.3">
      <c r="A39" s="1" t="s">
        <v>135</v>
      </c>
      <c r="B39" s="1" t="s">
        <v>62</v>
      </c>
      <c r="C39" s="5">
        <v>56</v>
      </c>
      <c r="D39" s="5">
        <v>20</v>
      </c>
      <c r="E39" s="6">
        <v>76</v>
      </c>
    </row>
    <row r="40" spans="1:5" x14ac:dyDescent="0.3">
      <c r="A40" s="1" t="s">
        <v>136</v>
      </c>
      <c r="B40" s="1" t="s">
        <v>12</v>
      </c>
      <c r="C40" s="5">
        <v>95</v>
      </c>
      <c r="D40" s="5">
        <v>47</v>
      </c>
      <c r="E40" s="6">
        <v>142</v>
      </c>
    </row>
    <row r="41" spans="1:5" x14ac:dyDescent="0.3">
      <c r="A41" s="1" t="s">
        <v>137</v>
      </c>
      <c r="B41" s="1" t="s">
        <v>13</v>
      </c>
      <c r="C41" s="5">
        <v>0</v>
      </c>
      <c r="D41" s="5">
        <v>14</v>
      </c>
      <c r="E41" s="6">
        <v>14</v>
      </c>
    </row>
    <row r="42" spans="1:5" x14ac:dyDescent="0.3">
      <c r="A42" s="1" t="s">
        <v>138</v>
      </c>
      <c r="B42" s="1" t="s">
        <v>75</v>
      </c>
      <c r="C42" s="5">
        <v>0</v>
      </c>
      <c r="D42" s="5">
        <v>29</v>
      </c>
      <c r="E42" s="6">
        <v>29</v>
      </c>
    </row>
    <row r="43" spans="1:5" x14ac:dyDescent="0.3">
      <c r="A43" s="1" t="s">
        <v>139</v>
      </c>
      <c r="B43" s="1" t="s">
        <v>14</v>
      </c>
      <c r="C43" s="5">
        <v>28</v>
      </c>
      <c r="D43" s="5">
        <v>11</v>
      </c>
      <c r="E43" s="6">
        <v>39</v>
      </c>
    </row>
    <row r="44" spans="1:5" x14ac:dyDescent="0.3">
      <c r="A44" s="1" t="s">
        <v>140</v>
      </c>
      <c r="B44" s="1" t="s">
        <v>61</v>
      </c>
      <c r="C44" s="5">
        <v>16</v>
      </c>
      <c r="D44" s="5">
        <v>2</v>
      </c>
      <c r="E44" s="6">
        <v>18</v>
      </c>
    </row>
    <row r="45" spans="1:5" x14ac:dyDescent="0.3">
      <c r="A45" s="1" t="s">
        <v>141</v>
      </c>
      <c r="B45" s="1" t="s">
        <v>66</v>
      </c>
      <c r="C45" s="5">
        <v>6</v>
      </c>
      <c r="D45" s="5">
        <v>14</v>
      </c>
      <c r="E45" s="6">
        <v>20</v>
      </c>
    </row>
    <row r="46" spans="1:5" x14ac:dyDescent="0.3">
      <c r="A46" s="1" t="s">
        <v>142</v>
      </c>
      <c r="B46" s="1" t="s">
        <v>89</v>
      </c>
      <c r="C46" s="5">
        <v>0</v>
      </c>
      <c r="D46" s="5">
        <v>12</v>
      </c>
      <c r="E46" s="6">
        <v>12</v>
      </c>
    </row>
    <row r="47" spans="1:5" x14ac:dyDescent="0.3">
      <c r="A47" s="1" t="s">
        <v>143</v>
      </c>
      <c r="B47" s="1" t="s">
        <v>78</v>
      </c>
      <c r="C47" s="5">
        <v>0</v>
      </c>
      <c r="D47" s="5">
        <v>14</v>
      </c>
      <c r="E47" s="6">
        <v>14</v>
      </c>
    </row>
    <row r="48" spans="1:5" x14ac:dyDescent="0.3">
      <c r="A48" s="1" t="s">
        <v>144</v>
      </c>
      <c r="B48" s="1" t="s">
        <v>91</v>
      </c>
      <c r="C48" s="5">
        <v>11</v>
      </c>
      <c r="D48" s="5">
        <v>11</v>
      </c>
      <c r="E48" s="6">
        <v>22</v>
      </c>
    </row>
    <row r="49" spans="1:5" x14ac:dyDescent="0.3">
      <c r="A49" s="1" t="s">
        <v>145</v>
      </c>
      <c r="B49" s="1" t="s">
        <v>41</v>
      </c>
      <c r="C49" s="5">
        <v>64</v>
      </c>
      <c r="D49" s="5">
        <v>63</v>
      </c>
      <c r="E49" s="6">
        <v>127</v>
      </c>
    </row>
    <row r="50" spans="1:5" x14ac:dyDescent="0.3">
      <c r="A50" s="1" t="s">
        <v>146</v>
      </c>
      <c r="B50" s="1" t="s">
        <v>32</v>
      </c>
      <c r="C50" s="5">
        <v>594</v>
      </c>
      <c r="D50" s="5">
        <v>453</v>
      </c>
      <c r="E50" s="6">
        <v>1047</v>
      </c>
    </row>
    <row r="51" spans="1:5" x14ac:dyDescent="0.3">
      <c r="A51" s="1" t="s">
        <v>147</v>
      </c>
      <c r="B51" s="1" t="s">
        <v>47</v>
      </c>
      <c r="C51" s="5">
        <v>39</v>
      </c>
      <c r="D51" s="5">
        <v>61</v>
      </c>
      <c r="E51" s="6">
        <v>100</v>
      </c>
    </row>
    <row r="52" spans="1:5" x14ac:dyDescent="0.3">
      <c r="A52" s="1" t="s">
        <v>148</v>
      </c>
      <c r="B52" s="1" t="s">
        <v>83</v>
      </c>
      <c r="C52" s="5">
        <v>0</v>
      </c>
      <c r="D52" s="5">
        <v>7</v>
      </c>
      <c r="E52" s="6">
        <v>7</v>
      </c>
    </row>
    <row r="53" spans="1:5" x14ac:dyDescent="0.3">
      <c r="A53" s="1" t="s">
        <v>149</v>
      </c>
      <c r="B53" s="1" t="s">
        <v>79</v>
      </c>
      <c r="C53" s="5">
        <v>8</v>
      </c>
      <c r="D53" s="5">
        <v>11</v>
      </c>
      <c r="E53" s="6">
        <v>19</v>
      </c>
    </row>
    <row r="54" spans="1:5" x14ac:dyDescent="0.3">
      <c r="A54" s="1" t="s">
        <v>150</v>
      </c>
      <c r="B54" s="1" t="s">
        <v>72</v>
      </c>
      <c r="C54" s="5">
        <v>0</v>
      </c>
      <c r="D54" s="5">
        <v>9</v>
      </c>
      <c r="E54" s="6">
        <v>9</v>
      </c>
    </row>
    <row r="55" spans="1:5" x14ac:dyDescent="0.3">
      <c r="A55" s="1" t="s">
        <v>151</v>
      </c>
      <c r="B55" s="1" t="s">
        <v>15</v>
      </c>
      <c r="C55" s="5">
        <v>13</v>
      </c>
      <c r="D55" s="5">
        <v>11</v>
      </c>
      <c r="E55" s="6">
        <v>24</v>
      </c>
    </row>
    <row r="56" spans="1:5" x14ac:dyDescent="0.3">
      <c r="A56" s="1" t="s">
        <v>152</v>
      </c>
      <c r="B56" s="1" t="s">
        <v>46</v>
      </c>
      <c r="C56" s="5">
        <v>79</v>
      </c>
      <c r="D56" s="5">
        <v>75</v>
      </c>
      <c r="E56" s="6">
        <v>154</v>
      </c>
    </row>
    <row r="57" spans="1:5" x14ac:dyDescent="0.3">
      <c r="A57" s="1" t="s">
        <v>153</v>
      </c>
      <c r="B57" s="1" t="s">
        <v>24</v>
      </c>
      <c r="C57" s="5">
        <v>0</v>
      </c>
      <c r="D57" s="5">
        <v>1</v>
      </c>
      <c r="E57" s="6">
        <v>1</v>
      </c>
    </row>
    <row r="58" spans="1:5" x14ac:dyDescent="0.3">
      <c r="A58" s="1" t="s">
        <v>154</v>
      </c>
      <c r="B58" s="1" t="s">
        <v>25</v>
      </c>
      <c r="C58" s="5">
        <v>0</v>
      </c>
      <c r="D58" s="5">
        <v>22</v>
      </c>
      <c r="E58" s="6">
        <v>22</v>
      </c>
    </row>
    <row r="59" spans="1:5" x14ac:dyDescent="0.3">
      <c r="A59" s="1" t="s">
        <v>155</v>
      </c>
      <c r="B59" s="1" t="s">
        <v>52</v>
      </c>
      <c r="C59" s="5">
        <v>31</v>
      </c>
      <c r="D59" s="5">
        <v>42</v>
      </c>
      <c r="E59" s="6">
        <v>73</v>
      </c>
    </row>
    <row r="60" spans="1:5" x14ac:dyDescent="0.3">
      <c r="A60" s="1" t="s">
        <v>156</v>
      </c>
      <c r="B60" s="1" t="s">
        <v>26</v>
      </c>
      <c r="C60" s="5">
        <v>0</v>
      </c>
      <c r="D60" s="5">
        <v>9</v>
      </c>
      <c r="E60" s="6">
        <v>9</v>
      </c>
    </row>
    <row r="61" spans="1:5" x14ac:dyDescent="0.3">
      <c r="A61" s="1" t="s">
        <v>157</v>
      </c>
      <c r="B61" s="1" t="s">
        <v>73</v>
      </c>
      <c r="C61" s="5">
        <v>0</v>
      </c>
      <c r="D61" s="5">
        <v>16</v>
      </c>
      <c r="E61" s="6">
        <v>16</v>
      </c>
    </row>
    <row r="62" spans="1:5" x14ac:dyDescent="0.3">
      <c r="A62" s="1" t="s">
        <v>84</v>
      </c>
      <c r="B62" s="1" t="s">
        <v>85</v>
      </c>
      <c r="C62" s="5">
        <v>30</v>
      </c>
      <c r="D62" s="5">
        <v>8</v>
      </c>
      <c r="E62" s="6">
        <v>38</v>
      </c>
    </row>
    <row r="63" spans="1:5" x14ac:dyDescent="0.3">
      <c r="A63" s="1" t="s">
        <v>158</v>
      </c>
      <c r="B63" s="1" t="s">
        <v>65</v>
      </c>
      <c r="C63" s="5">
        <v>15</v>
      </c>
      <c r="D63" s="5">
        <v>36</v>
      </c>
      <c r="E63" s="6">
        <v>51</v>
      </c>
    </row>
    <row r="64" spans="1:5" x14ac:dyDescent="0.3">
      <c r="A64" s="1" t="s">
        <v>159</v>
      </c>
      <c r="B64" s="1" t="s">
        <v>44</v>
      </c>
      <c r="C64" s="5">
        <v>60</v>
      </c>
      <c r="D64" s="5">
        <v>40</v>
      </c>
      <c r="E64" s="6">
        <v>100</v>
      </c>
    </row>
    <row r="65" spans="1:5" x14ac:dyDescent="0.3">
      <c r="A65" s="1" t="s">
        <v>160</v>
      </c>
      <c r="B65" s="1" t="s">
        <v>50</v>
      </c>
      <c r="C65" s="5">
        <v>32</v>
      </c>
      <c r="D65" s="5">
        <v>51</v>
      </c>
      <c r="E65" s="6">
        <v>83</v>
      </c>
    </row>
    <row r="66" spans="1:5" x14ac:dyDescent="0.3">
      <c r="A66" s="1" t="s">
        <v>161</v>
      </c>
      <c r="B66" s="1" t="s">
        <v>35</v>
      </c>
      <c r="C66" s="5">
        <v>136</v>
      </c>
      <c r="D66" s="5">
        <v>149</v>
      </c>
      <c r="E66" s="6">
        <v>285</v>
      </c>
    </row>
    <row r="67" spans="1:5" x14ac:dyDescent="0.3">
      <c r="A67" s="1" t="s">
        <v>162</v>
      </c>
      <c r="B67" s="1" t="s">
        <v>58</v>
      </c>
      <c r="C67" s="5">
        <v>0</v>
      </c>
      <c r="D67" s="5">
        <v>42</v>
      </c>
      <c r="E67" s="6">
        <v>42</v>
      </c>
    </row>
    <row r="68" spans="1:5" x14ac:dyDescent="0.3">
      <c r="A68" s="1" t="s">
        <v>163</v>
      </c>
      <c r="B68" s="1" t="s">
        <v>16</v>
      </c>
      <c r="C68" s="5">
        <v>321</v>
      </c>
      <c r="D68" s="5">
        <v>74</v>
      </c>
      <c r="E68" s="6">
        <v>395</v>
      </c>
    </row>
    <row r="69" spans="1:5" x14ac:dyDescent="0.3">
      <c r="A69" s="1" t="s">
        <v>164</v>
      </c>
      <c r="B69" s="1" t="s">
        <v>27</v>
      </c>
      <c r="C69" s="5">
        <v>0</v>
      </c>
      <c r="D69" s="5">
        <v>11</v>
      </c>
      <c r="E69" s="6">
        <v>11</v>
      </c>
    </row>
    <row r="70" spans="1:5" x14ac:dyDescent="0.3">
      <c r="A70" s="1" t="s">
        <v>165</v>
      </c>
      <c r="B70" s="1" t="s">
        <v>45</v>
      </c>
      <c r="C70" s="5">
        <v>31</v>
      </c>
      <c r="D70" s="5">
        <v>16</v>
      </c>
      <c r="E70" s="6">
        <v>47</v>
      </c>
    </row>
    <row r="71" spans="1:5" x14ac:dyDescent="0.3">
      <c r="A71" s="1" t="s">
        <v>166</v>
      </c>
      <c r="B71" s="1" t="s">
        <v>76</v>
      </c>
      <c r="C71" s="5">
        <v>0</v>
      </c>
      <c r="D71" s="5">
        <v>64</v>
      </c>
      <c r="E71" s="6">
        <v>64</v>
      </c>
    </row>
    <row r="72" spans="1:5" x14ac:dyDescent="0.3">
      <c r="A72" s="1" t="s">
        <v>167</v>
      </c>
      <c r="B72" s="1" t="s">
        <v>17</v>
      </c>
      <c r="C72" s="5">
        <v>57</v>
      </c>
      <c r="D72" s="5">
        <v>78</v>
      </c>
      <c r="E72" s="6">
        <v>135</v>
      </c>
    </row>
    <row r="73" spans="1:5" x14ac:dyDescent="0.3">
      <c r="A73" s="1" t="s">
        <v>168</v>
      </c>
      <c r="B73" s="1" t="s">
        <v>64</v>
      </c>
      <c r="C73" s="5">
        <v>63</v>
      </c>
      <c r="D73" s="5">
        <v>53</v>
      </c>
      <c r="E73" s="6">
        <v>116</v>
      </c>
    </row>
    <row r="74" spans="1:5" x14ac:dyDescent="0.3">
      <c r="A74" s="1" t="s">
        <v>169</v>
      </c>
      <c r="B74" s="1" t="s">
        <v>67</v>
      </c>
      <c r="C74" s="5">
        <v>2</v>
      </c>
      <c r="D74" s="5">
        <v>34</v>
      </c>
      <c r="E74" s="6">
        <v>36</v>
      </c>
    </row>
    <row r="75" spans="1:5" x14ac:dyDescent="0.3">
      <c r="A75" s="1" t="s">
        <v>170</v>
      </c>
      <c r="B75" s="1" t="s">
        <v>82</v>
      </c>
      <c r="C75" s="5">
        <v>0</v>
      </c>
      <c r="D75" s="5">
        <v>0</v>
      </c>
      <c r="E75" s="6">
        <v>0</v>
      </c>
    </row>
    <row r="76" spans="1:5" x14ac:dyDescent="0.3">
      <c r="A76" s="1" t="s">
        <v>171</v>
      </c>
      <c r="B76" s="1" t="s">
        <v>18</v>
      </c>
      <c r="C76" s="5">
        <v>124</v>
      </c>
      <c r="D76" s="5">
        <v>92</v>
      </c>
      <c r="E76" s="6">
        <v>216</v>
      </c>
    </row>
    <row r="77" spans="1:5" x14ac:dyDescent="0.3">
      <c r="A77" s="1" t="s">
        <v>172</v>
      </c>
      <c r="B77" s="1" t="s">
        <v>98</v>
      </c>
      <c r="C77" s="5">
        <v>41</v>
      </c>
      <c r="D77" s="5">
        <v>95</v>
      </c>
      <c r="E77" s="6">
        <v>136</v>
      </c>
    </row>
    <row r="78" spans="1:5" x14ac:dyDescent="0.3">
      <c r="A78" s="1" t="s">
        <v>173</v>
      </c>
      <c r="B78" s="1" t="s">
        <v>40</v>
      </c>
      <c r="C78" s="5">
        <v>21</v>
      </c>
      <c r="D78" s="5">
        <v>8</v>
      </c>
      <c r="E78" s="6">
        <v>29</v>
      </c>
    </row>
    <row r="79" spans="1:5" x14ac:dyDescent="0.3">
      <c r="A79" s="1" t="s">
        <v>174</v>
      </c>
      <c r="B79" s="1" t="s">
        <v>100</v>
      </c>
      <c r="C79" s="5">
        <v>0</v>
      </c>
      <c r="D79" s="5">
        <v>52</v>
      </c>
      <c r="E79" s="6">
        <v>52</v>
      </c>
    </row>
    <row r="80" spans="1:5" x14ac:dyDescent="0.3">
      <c r="A80" s="1" t="s">
        <v>175</v>
      </c>
      <c r="B80" s="1" t="s">
        <v>92</v>
      </c>
      <c r="C80" s="5">
        <v>15</v>
      </c>
      <c r="D80" s="5">
        <v>12</v>
      </c>
      <c r="E80" s="6">
        <v>27</v>
      </c>
    </row>
    <row r="81" spans="1:5" x14ac:dyDescent="0.3">
      <c r="A81" s="1" t="s">
        <v>176</v>
      </c>
      <c r="B81" s="1" t="s">
        <v>87</v>
      </c>
      <c r="C81" s="5">
        <v>16</v>
      </c>
      <c r="D81" s="5">
        <v>60</v>
      </c>
      <c r="E81" s="6">
        <v>76</v>
      </c>
    </row>
    <row r="82" spans="1:5" x14ac:dyDescent="0.3">
      <c r="A82" s="1" t="s">
        <v>177</v>
      </c>
      <c r="B82" s="1" t="s">
        <v>33</v>
      </c>
      <c r="C82" s="5">
        <v>10</v>
      </c>
      <c r="D82" s="5">
        <v>9</v>
      </c>
      <c r="E82" s="6">
        <v>19</v>
      </c>
    </row>
    <row r="83" spans="1:5" x14ac:dyDescent="0.3">
      <c r="A83" s="1" t="s">
        <v>178</v>
      </c>
      <c r="B83" s="1" t="s">
        <v>68</v>
      </c>
      <c r="C83" s="5">
        <v>16</v>
      </c>
      <c r="D83" s="5">
        <v>24</v>
      </c>
      <c r="E83" s="6">
        <v>40</v>
      </c>
    </row>
    <row r="84" spans="1:5" x14ac:dyDescent="0.3">
      <c r="A84" s="1" t="s">
        <v>179</v>
      </c>
      <c r="B84" s="1" t="s">
        <v>38</v>
      </c>
      <c r="C84" s="5">
        <v>57</v>
      </c>
      <c r="D84" s="5">
        <v>65</v>
      </c>
      <c r="E84" s="6">
        <v>122</v>
      </c>
    </row>
    <row r="85" spans="1:5" x14ac:dyDescent="0.3">
      <c r="A85" s="1" t="s">
        <v>180</v>
      </c>
      <c r="B85" s="1" t="s">
        <v>55</v>
      </c>
      <c r="C85" s="5">
        <v>16</v>
      </c>
      <c r="D85" s="5">
        <v>33</v>
      </c>
      <c r="E85" s="6">
        <v>49</v>
      </c>
    </row>
    <row r="86" spans="1:5" x14ac:dyDescent="0.3">
      <c r="A86" s="1" t="s">
        <v>181</v>
      </c>
      <c r="B86" s="1" t="s">
        <v>19</v>
      </c>
      <c r="C86" s="5">
        <v>6</v>
      </c>
      <c r="D86" s="5">
        <v>12</v>
      </c>
      <c r="E86" s="6">
        <v>18</v>
      </c>
    </row>
    <row r="87" spans="1:5" x14ac:dyDescent="0.3">
      <c r="A87" s="1" t="s">
        <v>182</v>
      </c>
      <c r="B87" s="1" t="s">
        <v>74</v>
      </c>
      <c r="C87" s="5">
        <v>7</v>
      </c>
      <c r="D87" s="5">
        <v>14</v>
      </c>
      <c r="E87" s="6">
        <v>21</v>
      </c>
    </row>
    <row r="88" spans="1:5" x14ac:dyDescent="0.3">
      <c r="A88" s="1" t="s">
        <v>183</v>
      </c>
      <c r="B88" s="1" t="s">
        <v>53</v>
      </c>
      <c r="C88" s="5">
        <v>33</v>
      </c>
      <c r="D88" s="5">
        <v>31</v>
      </c>
      <c r="E88" s="6">
        <v>64</v>
      </c>
    </row>
    <row r="89" spans="1:5" x14ac:dyDescent="0.3">
      <c r="A89" s="1" t="s">
        <v>184</v>
      </c>
      <c r="B89" s="1" t="s">
        <v>90</v>
      </c>
      <c r="C89" s="5">
        <v>5</v>
      </c>
      <c r="D89" s="5">
        <v>14</v>
      </c>
      <c r="E89" s="6">
        <v>19</v>
      </c>
    </row>
    <row r="90" spans="1:5" x14ac:dyDescent="0.3">
      <c r="A90" s="1" t="s">
        <v>185</v>
      </c>
      <c r="B90" s="1" t="s">
        <v>22</v>
      </c>
      <c r="C90" s="5">
        <v>24</v>
      </c>
      <c r="D90" s="5">
        <v>16</v>
      </c>
      <c r="E90" s="6">
        <v>40</v>
      </c>
    </row>
    <row r="91" spans="1:5" x14ac:dyDescent="0.3">
      <c r="A91" s="1" t="s">
        <v>186</v>
      </c>
      <c r="B91" s="1" t="s">
        <v>37</v>
      </c>
      <c r="C91" s="5">
        <v>13</v>
      </c>
      <c r="D91" s="5">
        <v>13</v>
      </c>
      <c r="E91" s="6">
        <v>26</v>
      </c>
    </row>
    <row r="92" spans="1:5" x14ac:dyDescent="0.3">
      <c r="A92" s="1" t="s">
        <v>187</v>
      </c>
      <c r="B92" s="1" t="s">
        <v>20</v>
      </c>
      <c r="C92" s="5">
        <v>73</v>
      </c>
      <c r="D92" s="5">
        <v>63</v>
      </c>
      <c r="E92" s="6">
        <v>136</v>
      </c>
    </row>
    <row r="93" spans="1:5" x14ac:dyDescent="0.3">
      <c r="A93" s="1" t="s">
        <v>188</v>
      </c>
      <c r="B93" s="1" t="s">
        <v>28</v>
      </c>
      <c r="C93" s="5">
        <v>0</v>
      </c>
      <c r="D93" s="5">
        <v>7</v>
      </c>
      <c r="E93" s="6">
        <v>7</v>
      </c>
    </row>
    <row r="94" spans="1:5" x14ac:dyDescent="0.3">
      <c r="A94" s="1" t="s">
        <v>189</v>
      </c>
      <c r="B94" s="1" t="s">
        <v>54</v>
      </c>
      <c r="C94" s="5">
        <v>75</v>
      </c>
      <c r="D94" s="5">
        <v>28</v>
      </c>
      <c r="E94" s="6">
        <v>103</v>
      </c>
    </row>
    <row r="95" spans="1:5" x14ac:dyDescent="0.3">
      <c r="A95" s="1" t="s">
        <v>190</v>
      </c>
      <c r="B95" s="1" t="s">
        <v>34</v>
      </c>
      <c r="C95" s="5">
        <v>27</v>
      </c>
      <c r="D95" s="5">
        <v>59</v>
      </c>
      <c r="E95" s="6">
        <v>86</v>
      </c>
    </row>
    <row r="96" spans="1:5" x14ac:dyDescent="0.3">
      <c r="A96" s="1" t="s">
        <v>191</v>
      </c>
      <c r="B96" s="1" t="s">
        <v>56</v>
      </c>
      <c r="C96" s="5">
        <v>1</v>
      </c>
      <c r="D96" s="5">
        <v>5</v>
      </c>
      <c r="E96" s="6">
        <v>6</v>
      </c>
    </row>
    <row r="97" spans="1:5" x14ac:dyDescent="0.3">
      <c r="A97" s="1" t="s">
        <v>192</v>
      </c>
      <c r="B97" s="1" t="s">
        <v>21</v>
      </c>
      <c r="C97" s="5">
        <v>39</v>
      </c>
      <c r="D97" s="5">
        <v>58</v>
      </c>
      <c r="E97" s="6">
        <v>97</v>
      </c>
    </row>
    <row r="98" spans="1:5" x14ac:dyDescent="0.3">
      <c r="A98" s="1" t="s">
        <v>193</v>
      </c>
      <c r="B98" s="1" t="s">
        <v>29</v>
      </c>
      <c r="C98" s="5">
        <v>180</v>
      </c>
      <c r="D98" s="5">
        <v>176</v>
      </c>
      <c r="E98" s="6">
        <v>356</v>
      </c>
    </row>
    <row r="99" spans="1:5" x14ac:dyDescent="0.3">
      <c r="A99" s="1" t="s">
        <v>194</v>
      </c>
      <c r="B99" s="1" t="s">
        <v>94</v>
      </c>
      <c r="C99" s="5">
        <v>403</v>
      </c>
      <c r="D99" s="5">
        <v>378</v>
      </c>
      <c r="E99" s="6">
        <v>781</v>
      </c>
    </row>
    <row r="100" spans="1:5" x14ac:dyDescent="0.3">
      <c r="A100" s="1" t="s">
        <v>97</v>
      </c>
      <c r="C100" s="5">
        <f>SUBTOTAL(109,februar_2026[Lokalt CMS])</f>
        <v>4039</v>
      </c>
      <c r="D100" s="5">
        <f>SUBTOTAL(109,februar_2026[Bibliotek.dk])</f>
        <v>4206</v>
      </c>
      <c r="E100" s="6">
        <f>SUBTOTAL(109,februar_2026[I alt])</f>
        <v>8245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E100"/>
  <sheetViews>
    <sheetView workbookViewId="0">
      <pane ySplit="3" topLeftCell="A4" activePane="bottomLeft" state="frozen"/>
      <selection pane="bottomLeft" activeCell="A23" sqref="A23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201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7" t="s">
        <v>49</v>
      </c>
      <c r="C4" s="5">
        <v>24</v>
      </c>
      <c r="D4" s="5">
        <v>29</v>
      </c>
      <c r="E4" s="6">
        <v>53</v>
      </c>
    </row>
    <row r="5" spans="1:5" x14ac:dyDescent="0.3">
      <c r="A5" s="1" t="s">
        <v>102</v>
      </c>
      <c r="B5" s="7" t="s">
        <v>57</v>
      </c>
      <c r="C5" s="5">
        <v>28</v>
      </c>
      <c r="D5" s="5">
        <v>24</v>
      </c>
      <c r="E5" s="6">
        <v>52</v>
      </c>
    </row>
    <row r="6" spans="1:5" x14ac:dyDescent="0.3">
      <c r="A6" s="1" t="s">
        <v>103</v>
      </c>
      <c r="B6" s="7" t="s">
        <v>2</v>
      </c>
      <c r="C6" s="5">
        <v>32</v>
      </c>
      <c r="D6" s="5">
        <v>15</v>
      </c>
      <c r="E6" s="6">
        <v>47</v>
      </c>
    </row>
    <row r="7" spans="1:5" x14ac:dyDescent="0.3">
      <c r="A7" s="1" t="s">
        <v>104</v>
      </c>
      <c r="B7" s="7" t="s">
        <v>30</v>
      </c>
      <c r="C7" s="5">
        <v>43</v>
      </c>
      <c r="D7" s="5">
        <v>41</v>
      </c>
      <c r="E7" s="6">
        <v>84</v>
      </c>
    </row>
    <row r="8" spans="1:5" x14ac:dyDescent="0.3">
      <c r="A8" s="1" t="s">
        <v>105</v>
      </c>
      <c r="B8" s="7" t="s">
        <v>51</v>
      </c>
      <c r="C8" s="5">
        <v>39</v>
      </c>
      <c r="D8" s="5">
        <v>11</v>
      </c>
      <c r="E8" s="6">
        <v>50</v>
      </c>
    </row>
    <row r="9" spans="1:5" x14ac:dyDescent="0.3">
      <c r="A9" s="1" t="s">
        <v>106</v>
      </c>
      <c r="B9" s="7" t="s">
        <v>3</v>
      </c>
      <c r="C9" s="5">
        <v>24</v>
      </c>
      <c r="D9" s="5">
        <v>18</v>
      </c>
      <c r="E9" s="6">
        <v>42</v>
      </c>
    </row>
    <row r="10" spans="1:5" x14ac:dyDescent="0.3">
      <c r="A10" s="1" t="s">
        <v>107</v>
      </c>
      <c r="B10" s="7" t="s">
        <v>4</v>
      </c>
      <c r="C10" s="5">
        <v>5</v>
      </c>
      <c r="D10" s="5">
        <v>17</v>
      </c>
      <c r="E10" s="6">
        <v>22</v>
      </c>
    </row>
    <row r="11" spans="1:5" x14ac:dyDescent="0.3">
      <c r="A11" s="1" t="s">
        <v>1</v>
      </c>
      <c r="B11" s="7" t="s">
        <v>5</v>
      </c>
      <c r="C11" s="5">
        <v>9</v>
      </c>
      <c r="D11" s="5">
        <v>14</v>
      </c>
      <c r="E11" s="6">
        <v>23</v>
      </c>
    </row>
    <row r="12" spans="1:5" x14ac:dyDescent="0.3">
      <c r="A12" s="1" t="s">
        <v>108</v>
      </c>
      <c r="B12" s="7" t="s">
        <v>60</v>
      </c>
      <c r="C12" s="5">
        <v>6</v>
      </c>
      <c r="D12" s="5">
        <v>15</v>
      </c>
      <c r="E12" s="6">
        <v>21</v>
      </c>
    </row>
    <row r="13" spans="1:5" x14ac:dyDescent="0.3">
      <c r="A13" s="1" t="s">
        <v>109</v>
      </c>
      <c r="B13" s="7" t="s">
        <v>88</v>
      </c>
      <c r="C13" s="5">
        <v>32</v>
      </c>
      <c r="D13" s="5">
        <v>22</v>
      </c>
      <c r="E13" s="6">
        <v>54</v>
      </c>
    </row>
    <row r="14" spans="1:5" x14ac:dyDescent="0.3">
      <c r="A14" s="1" t="s">
        <v>110</v>
      </c>
      <c r="B14" s="7" t="s">
        <v>70</v>
      </c>
      <c r="C14" s="5">
        <v>83</v>
      </c>
      <c r="D14" s="5">
        <v>62</v>
      </c>
      <c r="E14" s="6">
        <v>145</v>
      </c>
    </row>
    <row r="15" spans="1:5" x14ac:dyDescent="0.3">
      <c r="A15" s="1" t="s">
        <v>111</v>
      </c>
      <c r="B15" s="7" t="s">
        <v>42</v>
      </c>
      <c r="C15" s="5">
        <v>0</v>
      </c>
      <c r="D15" s="5">
        <v>30</v>
      </c>
      <c r="E15" s="6">
        <v>30</v>
      </c>
    </row>
    <row r="16" spans="1:5" x14ac:dyDescent="0.3">
      <c r="A16" s="1" t="s">
        <v>112</v>
      </c>
      <c r="B16" s="7" t="s">
        <v>6</v>
      </c>
      <c r="C16" s="5">
        <v>37</v>
      </c>
      <c r="D16" s="5">
        <v>25</v>
      </c>
      <c r="E16" s="6">
        <v>62</v>
      </c>
    </row>
    <row r="17" spans="1:5" x14ac:dyDescent="0.3">
      <c r="A17" s="1" t="s">
        <v>113</v>
      </c>
      <c r="B17" s="7" t="s">
        <v>48</v>
      </c>
      <c r="C17" s="5">
        <v>38</v>
      </c>
      <c r="D17" s="5">
        <v>68</v>
      </c>
      <c r="E17" s="6">
        <v>106</v>
      </c>
    </row>
    <row r="18" spans="1:5" x14ac:dyDescent="0.3">
      <c r="A18" s="1" t="s">
        <v>114</v>
      </c>
      <c r="B18" s="7" t="s">
        <v>81</v>
      </c>
      <c r="C18" s="5">
        <v>24</v>
      </c>
      <c r="D18" s="5">
        <v>19</v>
      </c>
      <c r="E18" s="6">
        <v>43</v>
      </c>
    </row>
    <row r="19" spans="1:5" x14ac:dyDescent="0.3">
      <c r="A19" s="7" t="s">
        <v>202</v>
      </c>
      <c r="B19" s="7" t="s">
        <v>93</v>
      </c>
      <c r="C19" s="5">
        <v>159</v>
      </c>
      <c r="D19" s="5">
        <v>154</v>
      </c>
      <c r="E19" s="6">
        <v>313</v>
      </c>
    </row>
    <row r="20" spans="1:5" x14ac:dyDescent="0.3">
      <c r="A20" s="1" t="s">
        <v>116</v>
      </c>
      <c r="B20" s="7" t="s">
        <v>23</v>
      </c>
      <c r="C20" s="5">
        <v>43</v>
      </c>
      <c r="D20" s="5">
        <v>24</v>
      </c>
      <c r="E20" s="6">
        <v>67</v>
      </c>
    </row>
    <row r="21" spans="1:5" x14ac:dyDescent="0.3">
      <c r="A21" s="1" t="s">
        <v>117</v>
      </c>
      <c r="B21" s="7" t="s">
        <v>7</v>
      </c>
      <c r="C21" s="5">
        <v>23</v>
      </c>
      <c r="D21" s="5">
        <v>56</v>
      </c>
      <c r="E21" s="6">
        <v>79</v>
      </c>
    </row>
    <row r="22" spans="1:5" x14ac:dyDescent="0.3">
      <c r="A22" s="1" t="s">
        <v>118</v>
      </c>
      <c r="B22" s="7" t="s">
        <v>77</v>
      </c>
      <c r="C22" s="5">
        <v>0</v>
      </c>
      <c r="D22" s="5">
        <v>27</v>
      </c>
      <c r="E22" s="6">
        <v>27</v>
      </c>
    </row>
    <row r="23" spans="1:5" x14ac:dyDescent="0.3">
      <c r="A23" s="1" t="s">
        <v>119</v>
      </c>
      <c r="B23" s="7" t="s">
        <v>99</v>
      </c>
      <c r="C23" s="5">
        <v>49</v>
      </c>
      <c r="D23" s="5">
        <v>30</v>
      </c>
      <c r="E23" s="6">
        <v>79</v>
      </c>
    </row>
    <row r="24" spans="1:5" x14ac:dyDescent="0.3">
      <c r="A24" s="1" t="s">
        <v>120</v>
      </c>
      <c r="B24" s="7" t="s">
        <v>36</v>
      </c>
      <c r="C24" s="5">
        <v>74</v>
      </c>
      <c r="D24" s="5">
        <v>84</v>
      </c>
      <c r="E24" s="6">
        <v>158</v>
      </c>
    </row>
    <row r="25" spans="1:5" x14ac:dyDescent="0.3">
      <c r="A25" s="1" t="s">
        <v>121</v>
      </c>
      <c r="B25" s="7" t="s">
        <v>69</v>
      </c>
      <c r="C25" s="5">
        <v>86</v>
      </c>
      <c r="D25" s="5">
        <v>78</v>
      </c>
      <c r="E25" s="6">
        <v>164</v>
      </c>
    </row>
    <row r="26" spans="1:5" x14ac:dyDescent="0.3">
      <c r="A26" s="1" t="s">
        <v>122</v>
      </c>
      <c r="B26" s="7" t="s">
        <v>71</v>
      </c>
      <c r="C26" s="5">
        <v>0</v>
      </c>
      <c r="D26" s="5">
        <v>9</v>
      </c>
      <c r="E26" s="6">
        <v>9</v>
      </c>
    </row>
    <row r="27" spans="1:5" x14ac:dyDescent="0.3">
      <c r="A27" s="1" t="s">
        <v>123</v>
      </c>
      <c r="B27" s="7" t="s">
        <v>80</v>
      </c>
      <c r="C27" s="5">
        <v>25</v>
      </c>
      <c r="D27" s="5">
        <v>25</v>
      </c>
      <c r="E27" s="6">
        <v>50</v>
      </c>
    </row>
    <row r="28" spans="1:5" x14ac:dyDescent="0.3">
      <c r="A28" s="1" t="s">
        <v>124</v>
      </c>
      <c r="B28" s="7" t="s">
        <v>31</v>
      </c>
      <c r="C28" s="5">
        <v>26</v>
      </c>
      <c r="D28" s="5">
        <v>23</v>
      </c>
      <c r="E28" s="6">
        <v>49</v>
      </c>
    </row>
    <row r="29" spans="1:5" x14ac:dyDescent="0.3">
      <c r="A29" s="1" t="s">
        <v>125</v>
      </c>
      <c r="B29" s="7" t="s">
        <v>0</v>
      </c>
      <c r="C29" s="5">
        <v>42</v>
      </c>
      <c r="D29" s="5">
        <v>30</v>
      </c>
      <c r="E29" s="6">
        <v>72</v>
      </c>
    </row>
    <row r="30" spans="1:5" x14ac:dyDescent="0.3">
      <c r="A30" s="1" t="s">
        <v>126</v>
      </c>
      <c r="B30" s="7" t="s">
        <v>8</v>
      </c>
      <c r="C30" s="5">
        <v>39</v>
      </c>
      <c r="D30" s="5">
        <v>28</v>
      </c>
      <c r="E30" s="6">
        <v>67</v>
      </c>
    </row>
    <row r="31" spans="1:5" x14ac:dyDescent="0.3">
      <c r="A31" s="1" t="s">
        <v>127</v>
      </c>
      <c r="B31" s="7" t="s">
        <v>59</v>
      </c>
      <c r="C31" s="5">
        <v>26</v>
      </c>
      <c r="D31" s="5">
        <v>23</v>
      </c>
      <c r="E31" s="6">
        <v>49</v>
      </c>
    </row>
    <row r="32" spans="1:5" x14ac:dyDescent="0.3">
      <c r="A32" s="1" t="s">
        <v>128</v>
      </c>
      <c r="B32" s="7" t="s">
        <v>86</v>
      </c>
      <c r="C32" s="5">
        <v>0</v>
      </c>
      <c r="D32" s="5">
        <v>16</v>
      </c>
      <c r="E32" s="6">
        <v>16</v>
      </c>
    </row>
    <row r="33" spans="1:5" x14ac:dyDescent="0.3">
      <c r="A33" s="1" t="s">
        <v>129</v>
      </c>
      <c r="B33" s="7" t="s">
        <v>39</v>
      </c>
      <c r="C33" s="5">
        <v>78</v>
      </c>
      <c r="D33" s="5">
        <v>113</v>
      </c>
      <c r="E33" s="6">
        <v>191</v>
      </c>
    </row>
    <row r="34" spans="1:5" x14ac:dyDescent="0.3">
      <c r="A34" s="1" t="s">
        <v>130</v>
      </c>
      <c r="B34" s="7" t="s">
        <v>43</v>
      </c>
      <c r="C34" s="5">
        <v>0</v>
      </c>
      <c r="D34" s="5">
        <v>46</v>
      </c>
      <c r="E34" s="6">
        <v>46</v>
      </c>
    </row>
    <row r="35" spans="1:5" x14ac:dyDescent="0.3">
      <c r="A35" s="1" t="s">
        <v>131</v>
      </c>
      <c r="B35" s="7" t="s">
        <v>9</v>
      </c>
      <c r="C35" s="5">
        <v>104</v>
      </c>
      <c r="D35" s="5">
        <v>69</v>
      </c>
      <c r="E35" s="6">
        <v>173</v>
      </c>
    </row>
    <row r="36" spans="1:5" x14ac:dyDescent="0.3">
      <c r="A36" s="1" t="s">
        <v>132</v>
      </c>
      <c r="B36" s="7" t="s">
        <v>10</v>
      </c>
      <c r="C36" s="5">
        <v>116</v>
      </c>
      <c r="D36" s="5">
        <v>49</v>
      </c>
      <c r="E36" s="6">
        <v>165</v>
      </c>
    </row>
    <row r="37" spans="1:5" x14ac:dyDescent="0.3">
      <c r="A37" s="1" t="s">
        <v>133</v>
      </c>
      <c r="B37" s="7" t="s">
        <v>11</v>
      </c>
      <c r="C37" s="5">
        <v>0</v>
      </c>
      <c r="D37" s="5">
        <v>21</v>
      </c>
      <c r="E37" s="6">
        <v>21</v>
      </c>
    </row>
    <row r="38" spans="1:5" x14ac:dyDescent="0.3">
      <c r="A38" s="1" t="s">
        <v>134</v>
      </c>
      <c r="B38" s="7" t="s">
        <v>63</v>
      </c>
      <c r="C38" s="5">
        <v>34</v>
      </c>
      <c r="D38" s="5">
        <v>76</v>
      </c>
      <c r="E38" s="6">
        <v>110</v>
      </c>
    </row>
    <row r="39" spans="1:5" x14ac:dyDescent="0.3">
      <c r="A39" s="1" t="s">
        <v>135</v>
      </c>
      <c r="B39" s="7" t="s">
        <v>62</v>
      </c>
      <c r="C39" s="5">
        <v>60</v>
      </c>
      <c r="D39" s="5">
        <v>42</v>
      </c>
      <c r="E39" s="6">
        <v>102</v>
      </c>
    </row>
    <row r="40" spans="1:5" x14ac:dyDescent="0.3">
      <c r="A40" s="1" t="s">
        <v>136</v>
      </c>
      <c r="B40" s="7" t="s">
        <v>12</v>
      </c>
      <c r="C40" s="5">
        <v>46</v>
      </c>
      <c r="D40" s="5">
        <v>103</v>
      </c>
      <c r="E40" s="6">
        <v>149</v>
      </c>
    </row>
    <row r="41" spans="1:5" x14ac:dyDescent="0.3">
      <c r="A41" s="1" t="s">
        <v>137</v>
      </c>
      <c r="B41" s="7" t="s">
        <v>13</v>
      </c>
      <c r="C41" s="5">
        <v>0</v>
      </c>
      <c r="D41" s="5">
        <v>22</v>
      </c>
      <c r="E41" s="6">
        <v>22</v>
      </c>
    </row>
    <row r="42" spans="1:5" x14ac:dyDescent="0.3">
      <c r="A42" s="1" t="s">
        <v>138</v>
      </c>
      <c r="B42" s="7" t="s">
        <v>75</v>
      </c>
      <c r="C42" s="5">
        <v>0</v>
      </c>
      <c r="D42" s="5">
        <v>17</v>
      </c>
      <c r="E42" s="6">
        <v>17</v>
      </c>
    </row>
    <row r="43" spans="1:5" x14ac:dyDescent="0.3">
      <c r="A43" s="1" t="s">
        <v>139</v>
      </c>
      <c r="B43" s="7" t="s">
        <v>14</v>
      </c>
      <c r="C43" s="5">
        <v>37</v>
      </c>
      <c r="D43" s="5">
        <v>15</v>
      </c>
      <c r="E43" s="6">
        <v>52</v>
      </c>
    </row>
    <row r="44" spans="1:5" x14ac:dyDescent="0.3">
      <c r="A44" s="1" t="s">
        <v>140</v>
      </c>
      <c r="B44" s="7" t="s">
        <v>61</v>
      </c>
      <c r="C44" s="5">
        <v>22</v>
      </c>
      <c r="D44" s="5">
        <v>20</v>
      </c>
      <c r="E44" s="6">
        <v>42</v>
      </c>
    </row>
    <row r="45" spans="1:5" x14ac:dyDescent="0.3">
      <c r="A45" s="1" t="s">
        <v>141</v>
      </c>
      <c r="B45" s="7" t="s">
        <v>66</v>
      </c>
      <c r="C45" s="5">
        <v>7</v>
      </c>
      <c r="D45" s="5">
        <v>33</v>
      </c>
      <c r="E45" s="6">
        <v>40</v>
      </c>
    </row>
    <row r="46" spans="1:5" x14ac:dyDescent="0.3">
      <c r="A46" s="1" t="s">
        <v>142</v>
      </c>
      <c r="B46" s="7" t="s">
        <v>89</v>
      </c>
      <c r="C46" s="5">
        <v>0</v>
      </c>
      <c r="D46" s="5">
        <v>25</v>
      </c>
      <c r="E46" s="6">
        <v>25</v>
      </c>
    </row>
    <row r="47" spans="1:5" x14ac:dyDescent="0.3">
      <c r="A47" s="1" t="s">
        <v>143</v>
      </c>
      <c r="B47" s="7" t="s">
        <v>78</v>
      </c>
      <c r="C47" s="5">
        <v>0</v>
      </c>
      <c r="D47" s="5">
        <v>31</v>
      </c>
      <c r="E47" s="6">
        <v>31</v>
      </c>
    </row>
    <row r="48" spans="1:5" x14ac:dyDescent="0.3">
      <c r="A48" s="1" t="s">
        <v>144</v>
      </c>
      <c r="B48" s="7" t="s">
        <v>91</v>
      </c>
      <c r="C48" s="5">
        <v>15</v>
      </c>
      <c r="D48" s="5">
        <v>3</v>
      </c>
      <c r="E48" s="6">
        <v>18</v>
      </c>
    </row>
    <row r="49" spans="1:5" x14ac:dyDescent="0.3">
      <c r="A49" s="1" t="s">
        <v>145</v>
      </c>
      <c r="B49" s="7" t="s">
        <v>41</v>
      </c>
      <c r="C49" s="5">
        <v>131</v>
      </c>
      <c r="D49" s="5">
        <v>67</v>
      </c>
      <c r="E49" s="6">
        <v>198</v>
      </c>
    </row>
    <row r="50" spans="1:5" x14ac:dyDescent="0.3">
      <c r="A50" s="1" t="s">
        <v>146</v>
      </c>
      <c r="B50" s="7" t="s">
        <v>32</v>
      </c>
      <c r="C50" s="5">
        <v>697</v>
      </c>
      <c r="D50" s="5">
        <v>665</v>
      </c>
      <c r="E50" s="6">
        <v>1362</v>
      </c>
    </row>
    <row r="51" spans="1:5" x14ac:dyDescent="0.3">
      <c r="A51" s="1" t="s">
        <v>147</v>
      </c>
      <c r="B51" s="7" t="s">
        <v>47</v>
      </c>
      <c r="C51" s="5">
        <v>50</v>
      </c>
      <c r="D51" s="5">
        <v>33</v>
      </c>
      <c r="E51" s="6">
        <v>83</v>
      </c>
    </row>
    <row r="52" spans="1:5" x14ac:dyDescent="0.3">
      <c r="A52" s="1" t="s">
        <v>148</v>
      </c>
      <c r="B52" s="7" t="s">
        <v>83</v>
      </c>
      <c r="C52" s="5">
        <v>0</v>
      </c>
      <c r="D52" s="5">
        <v>3</v>
      </c>
      <c r="E52" s="6">
        <v>3</v>
      </c>
    </row>
    <row r="53" spans="1:5" x14ac:dyDescent="0.3">
      <c r="A53" s="1" t="s">
        <v>149</v>
      </c>
      <c r="B53" s="7" t="s">
        <v>79</v>
      </c>
      <c r="C53" s="5">
        <v>17</v>
      </c>
      <c r="D53" s="5">
        <v>25</v>
      </c>
      <c r="E53" s="6">
        <v>42</v>
      </c>
    </row>
    <row r="54" spans="1:5" x14ac:dyDescent="0.3">
      <c r="A54" s="1" t="s">
        <v>150</v>
      </c>
      <c r="B54" s="7" t="s">
        <v>72</v>
      </c>
      <c r="C54" s="5">
        <v>0</v>
      </c>
      <c r="D54" s="5">
        <v>7</v>
      </c>
      <c r="E54" s="6">
        <v>7</v>
      </c>
    </row>
    <row r="55" spans="1:5" x14ac:dyDescent="0.3">
      <c r="A55" s="1" t="s">
        <v>151</v>
      </c>
      <c r="B55" s="7" t="s">
        <v>15</v>
      </c>
      <c r="C55" s="5">
        <v>11</v>
      </c>
      <c r="D55" s="5">
        <v>12</v>
      </c>
      <c r="E55" s="6">
        <v>23</v>
      </c>
    </row>
    <row r="56" spans="1:5" x14ac:dyDescent="0.3">
      <c r="A56" s="1" t="s">
        <v>152</v>
      </c>
      <c r="B56" s="7" t="s">
        <v>46</v>
      </c>
      <c r="C56" s="5">
        <v>100</v>
      </c>
      <c r="D56" s="5">
        <v>59</v>
      </c>
      <c r="E56" s="6">
        <v>159</v>
      </c>
    </row>
    <row r="57" spans="1:5" x14ac:dyDescent="0.3">
      <c r="A57" s="1" t="s">
        <v>153</v>
      </c>
      <c r="B57" s="1" t="s">
        <v>24</v>
      </c>
      <c r="C57" s="5">
        <v>0</v>
      </c>
      <c r="D57" s="5">
        <v>0</v>
      </c>
      <c r="E57" s="6">
        <v>0</v>
      </c>
    </row>
    <row r="58" spans="1:5" x14ac:dyDescent="0.3">
      <c r="A58" s="1" t="s">
        <v>154</v>
      </c>
      <c r="B58" s="7" t="s">
        <v>25</v>
      </c>
      <c r="C58" s="5">
        <v>0</v>
      </c>
      <c r="D58" s="5">
        <v>31</v>
      </c>
      <c r="E58" s="6">
        <v>31</v>
      </c>
    </row>
    <row r="59" spans="1:5" x14ac:dyDescent="0.3">
      <c r="A59" s="1" t="s">
        <v>155</v>
      </c>
      <c r="B59" s="7" t="s">
        <v>52</v>
      </c>
      <c r="C59" s="5">
        <v>50</v>
      </c>
      <c r="D59" s="5">
        <v>30</v>
      </c>
      <c r="E59" s="6">
        <v>80</v>
      </c>
    </row>
    <row r="60" spans="1:5" x14ac:dyDescent="0.3">
      <c r="A60" s="1" t="s">
        <v>156</v>
      </c>
      <c r="B60" s="7" t="s">
        <v>26</v>
      </c>
      <c r="C60" s="5">
        <v>0</v>
      </c>
      <c r="D60" s="5">
        <v>6</v>
      </c>
      <c r="E60" s="6">
        <v>6</v>
      </c>
    </row>
    <row r="61" spans="1:5" x14ac:dyDescent="0.3">
      <c r="A61" s="1" t="s">
        <v>157</v>
      </c>
      <c r="B61" s="7" t="s">
        <v>73</v>
      </c>
      <c r="C61" s="5">
        <v>0</v>
      </c>
      <c r="D61" s="5">
        <v>17</v>
      </c>
      <c r="E61" s="6">
        <v>17</v>
      </c>
    </row>
    <row r="62" spans="1:5" x14ac:dyDescent="0.3">
      <c r="A62" s="1" t="s">
        <v>84</v>
      </c>
      <c r="B62" s="7" t="s">
        <v>85</v>
      </c>
      <c r="C62" s="5">
        <v>8</v>
      </c>
      <c r="D62" s="5">
        <v>20</v>
      </c>
      <c r="E62" s="6">
        <v>28</v>
      </c>
    </row>
    <row r="63" spans="1:5" x14ac:dyDescent="0.3">
      <c r="A63" s="1" t="s">
        <v>158</v>
      </c>
      <c r="B63" s="7" t="s">
        <v>65</v>
      </c>
      <c r="C63" s="5">
        <v>21</v>
      </c>
      <c r="D63" s="5">
        <v>24</v>
      </c>
      <c r="E63" s="6">
        <v>45</v>
      </c>
    </row>
    <row r="64" spans="1:5" x14ac:dyDescent="0.3">
      <c r="A64" s="1" t="s">
        <v>159</v>
      </c>
      <c r="B64" s="7" t="s">
        <v>44</v>
      </c>
      <c r="C64" s="5">
        <v>55</v>
      </c>
      <c r="D64" s="5">
        <v>55</v>
      </c>
      <c r="E64" s="6">
        <v>110</v>
      </c>
    </row>
    <row r="65" spans="1:5" x14ac:dyDescent="0.3">
      <c r="A65" s="1" t="s">
        <v>160</v>
      </c>
      <c r="B65" s="7" t="s">
        <v>50</v>
      </c>
      <c r="C65" s="5">
        <v>28</v>
      </c>
      <c r="D65" s="5">
        <v>31</v>
      </c>
      <c r="E65" s="6">
        <v>59</v>
      </c>
    </row>
    <row r="66" spans="1:5" x14ac:dyDescent="0.3">
      <c r="A66" s="1" t="s">
        <v>161</v>
      </c>
      <c r="B66" s="7" t="s">
        <v>35</v>
      </c>
      <c r="C66" s="5">
        <v>197</v>
      </c>
      <c r="D66" s="5">
        <v>181</v>
      </c>
      <c r="E66" s="6">
        <v>378</v>
      </c>
    </row>
    <row r="67" spans="1:5" x14ac:dyDescent="0.3">
      <c r="A67" s="1" t="s">
        <v>162</v>
      </c>
      <c r="B67" s="7" t="s">
        <v>58</v>
      </c>
      <c r="C67" s="5">
        <v>0</v>
      </c>
      <c r="D67" s="5">
        <v>77</v>
      </c>
      <c r="E67" s="6">
        <v>77</v>
      </c>
    </row>
    <row r="68" spans="1:5" x14ac:dyDescent="0.3">
      <c r="A68" s="1" t="s">
        <v>163</v>
      </c>
      <c r="B68" s="7" t="s">
        <v>16</v>
      </c>
      <c r="C68" s="5">
        <v>171</v>
      </c>
      <c r="D68" s="5">
        <v>99</v>
      </c>
      <c r="E68" s="6">
        <v>270</v>
      </c>
    </row>
    <row r="69" spans="1:5" x14ac:dyDescent="0.3">
      <c r="A69" s="1" t="s">
        <v>164</v>
      </c>
      <c r="B69" s="7" t="s">
        <v>27</v>
      </c>
      <c r="C69" s="5">
        <v>0</v>
      </c>
      <c r="D69" s="5">
        <v>22</v>
      </c>
      <c r="E69" s="6">
        <v>22</v>
      </c>
    </row>
    <row r="70" spans="1:5" x14ac:dyDescent="0.3">
      <c r="A70" s="1" t="s">
        <v>165</v>
      </c>
      <c r="B70" s="7" t="s">
        <v>45</v>
      </c>
      <c r="C70" s="5">
        <v>42</v>
      </c>
      <c r="D70" s="5">
        <v>12</v>
      </c>
      <c r="E70" s="6">
        <v>54</v>
      </c>
    </row>
    <row r="71" spans="1:5" x14ac:dyDescent="0.3">
      <c r="A71" s="1" t="s">
        <v>166</v>
      </c>
      <c r="B71" s="7" t="s">
        <v>76</v>
      </c>
      <c r="C71" s="5">
        <v>0</v>
      </c>
      <c r="D71" s="5">
        <v>19</v>
      </c>
      <c r="E71" s="6">
        <v>19</v>
      </c>
    </row>
    <row r="72" spans="1:5" x14ac:dyDescent="0.3">
      <c r="A72" s="1" t="s">
        <v>167</v>
      </c>
      <c r="B72" s="7" t="s">
        <v>17</v>
      </c>
      <c r="C72" s="5">
        <v>132</v>
      </c>
      <c r="D72" s="5">
        <v>123</v>
      </c>
      <c r="E72" s="6">
        <v>255</v>
      </c>
    </row>
    <row r="73" spans="1:5" x14ac:dyDescent="0.3">
      <c r="A73" s="1" t="s">
        <v>168</v>
      </c>
      <c r="B73" s="7" t="s">
        <v>64</v>
      </c>
      <c r="C73" s="5">
        <v>59</v>
      </c>
      <c r="D73" s="5">
        <v>84</v>
      </c>
      <c r="E73" s="6">
        <v>143</v>
      </c>
    </row>
    <row r="74" spans="1:5" x14ac:dyDescent="0.3">
      <c r="A74" s="1" t="s">
        <v>169</v>
      </c>
      <c r="B74" s="7" t="s">
        <v>67</v>
      </c>
      <c r="C74" s="5">
        <v>2</v>
      </c>
      <c r="D74" s="5">
        <v>21</v>
      </c>
      <c r="E74" s="6">
        <v>23</v>
      </c>
    </row>
    <row r="75" spans="1:5" x14ac:dyDescent="0.3">
      <c r="A75" s="1" t="s">
        <v>170</v>
      </c>
      <c r="B75" s="7" t="s">
        <v>82</v>
      </c>
      <c r="C75" s="5">
        <v>1</v>
      </c>
      <c r="D75" s="5">
        <v>4</v>
      </c>
      <c r="E75" s="6">
        <v>5</v>
      </c>
    </row>
    <row r="76" spans="1:5" x14ac:dyDescent="0.3">
      <c r="A76" s="1" t="s">
        <v>171</v>
      </c>
      <c r="B76" s="7" t="s">
        <v>18</v>
      </c>
      <c r="C76" s="5">
        <v>197</v>
      </c>
      <c r="D76" s="5">
        <v>96</v>
      </c>
      <c r="E76" s="6">
        <v>293</v>
      </c>
    </row>
    <row r="77" spans="1:5" x14ac:dyDescent="0.3">
      <c r="A77" s="1" t="s">
        <v>172</v>
      </c>
      <c r="B77" s="7" t="s">
        <v>98</v>
      </c>
      <c r="C77" s="5">
        <v>41</v>
      </c>
      <c r="D77" s="5">
        <v>58</v>
      </c>
      <c r="E77" s="6">
        <v>99</v>
      </c>
    </row>
    <row r="78" spans="1:5" x14ac:dyDescent="0.3">
      <c r="A78" s="1" t="s">
        <v>173</v>
      </c>
      <c r="B78" s="7" t="s">
        <v>40</v>
      </c>
      <c r="C78" s="5">
        <v>38</v>
      </c>
      <c r="D78" s="5">
        <v>18</v>
      </c>
      <c r="E78" s="6">
        <v>56</v>
      </c>
    </row>
    <row r="79" spans="1:5" x14ac:dyDescent="0.3">
      <c r="A79" s="1" t="s">
        <v>174</v>
      </c>
      <c r="B79" s="7" t="s">
        <v>100</v>
      </c>
      <c r="C79" s="5">
        <v>0</v>
      </c>
      <c r="D79" s="5">
        <v>60</v>
      </c>
      <c r="E79" s="6">
        <v>60</v>
      </c>
    </row>
    <row r="80" spans="1:5" x14ac:dyDescent="0.3">
      <c r="A80" s="1" t="s">
        <v>175</v>
      </c>
      <c r="B80" s="7" t="s">
        <v>92</v>
      </c>
      <c r="C80" s="5">
        <v>25</v>
      </c>
      <c r="D80" s="5">
        <v>7</v>
      </c>
      <c r="E80" s="6">
        <v>32</v>
      </c>
    </row>
    <row r="81" spans="1:5" x14ac:dyDescent="0.3">
      <c r="A81" s="1" t="s">
        <v>176</v>
      </c>
      <c r="B81" s="7" t="s">
        <v>87</v>
      </c>
      <c r="C81" s="5">
        <v>25</v>
      </c>
      <c r="D81" s="5">
        <v>57</v>
      </c>
      <c r="E81" s="6">
        <v>82</v>
      </c>
    </row>
    <row r="82" spans="1:5" x14ac:dyDescent="0.3">
      <c r="A82" s="1" t="s">
        <v>177</v>
      </c>
      <c r="B82" s="7" t="s">
        <v>33</v>
      </c>
      <c r="C82" s="5">
        <v>12</v>
      </c>
      <c r="D82" s="5">
        <v>17</v>
      </c>
      <c r="E82" s="6">
        <v>29</v>
      </c>
    </row>
    <row r="83" spans="1:5" x14ac:dyDescent="0.3">
      <c r="A83" s="1" t="s">
        <v>178</v>
      </c>
      <c r="B83" s="7" t="s">
        <v>68</v>
      </c>
      <c r="C83" s="5">
        <v>5</v>
      </c>
      <c r="D83" s="5">
        <v>8</v>
      </c>
      <c r="E83" s="6">
        <v>13</v>
      </c>
    </row>
    <row r="84" spans="1:5" x14ac:dyDescent="0.3">
      <c r="A84" s="1" t="s">
        <v>179</v>
      </c>
      <c r="B84" s="7" t="s">
        <v>38</v>
      </c>
      <c r="C84" s="5">
        <v>65</v>
      </c>
      <c r="D84" s="5">
        <v>56</v>
      </c>
      <c r="E84" s="6">
        <v>121</v>
      </c>
    </row>
    <row r="85" spans="1:5" x14ac:dyDescent="0.3">
      <c r="A85" s="1" t="s">
        <v>180</v>
      </c>
      <c r="B85" s="7" t="s">
        <v>55</v>
      </c>
      <c r="C85" s="5">
        <v>38</v>
      </c>
      <c r="D85" s="5">
        <v>42</v>
      </c>
      <c r="E85" s="6">
        <v>80</v>
      </c>
    </row>
    <row r="86" spans="1:5" x14ac:dyDescent="0.3">
      <c r="A86" s="1" t="s">
        <v>181</v>
      </c>
      <c r="B86" s="7" t="s">
        <v>19</v>
      </c>
      <c r="C86" s="5">
        <v>17</v>
      </c>
      <c r="D86" s="5">
        <v>52</v>
      </c>
      <c r="E86" s="6">
        <v>69</v>
      </c>
    </row>
    <row r="87" spans="1:5" x14ac:dyDescent="0.3">
      <c r="A87" s="1" t="s">
        <v>182</v>
      </c>
      <c r="B87" s="7" t="s">
        <v>74</v>
      </c>
      <c r="C87" s="5">
        <v>27</v>
      </c>
      <c r="D87" s="5">
        <v>17</v>
      </c>
      <c r="E87" s="6">
        <v>44</v>
      </c>
    </row>
    <row r="88" spans="1:5" x14ac:dyDescent="0.3">
      <c r="A88" s="1" t="s">
        <v>183</v>
      </c>
      <c r="B88" s="7" t="s">
        <v>53</v>
      </c>
      <c r="C88" s="5">
        <v>29</v>
      </c>
      <c r="D88" s="5">
        <v>32</v>
      </c>
      <c r="E88" s="6">
        <v>61</v>
      </c>
    </row>
    <row r="89" spans="1:5" x14ac:dyDescent="0.3">
      <c r="A89" s="1" t="s">
        <v>184</v>
      </c>
      <c r="B89" s="7" t="s">
        <v>90</v>
      </c>
      <c r="C89" s="5">
        <v>10</v>
      </c>
      <c r="D89" s="5">
        <v>25</v>
      </c>
      <c r="E89" s="6">
        <v>35</v>
      </c>
    </row>
    <row r="90" spans="1:5" x14ac:dyDescent="0.3">
      <c r="A90" s="1" t="s">
        <v>185</v>
      </c>
      <c r="B90" s="7" t="s">
        <v>22</v>
      </c>
      <c r="C90" s="5">
        <v>30</v>
      </c>
      <c r="D90" s="5">
        <v>8</v>
      </c>
      <c r="E90" s="6">
        <v>38</v>
      </c>
    </row>
    <row r="91" spans="1:5" x14ac:dyDescent="0.3">
      <c r="A91" s="1" t="s">
        <v>186</v>
      </c>
      <c r="B91" s="7" t="s">
        <v>37</v>
      </c>
      <c r="C91" s="5">
        <v>11</v>
      </c>
      <c r="D91" s="5">
        <v>21</v>
      </c>
      <c r="E91" s="6">
        <v>32</v>
      </c>
    </row>
    <row r="92" spans="1:5" x14ac:dyDescent="0.3">
      <c r="A92" s="1" t="s">
        <v>187</v>
      </c>
      <c r="B92" s="7" t="s">
        <v>20</v>
      </c>
      <c r="C92" s="5">
        <v>105</v>
      </c>
      <c r="D92" s="5">
        <v>153</v>
      </c>
      <c r="E92" s="6">
        <v>258</v>
      </c>
    </row>
    <row r="93" spans="1:5" x14ac:dyDescent="0.3">
      <c r="A93" s="1" t="s">
        <v>188</v>
      </c>
      <c r="B93" s="7" t="s">
        <v>28</v>
      </c>
      <c r="C93" s="5">
        <v>0</v>
      </c>
      <c r="D93" s="5">
        <v>14</v>
      </c>
      <c r="E93" s="6">
        <v>14</v>
      </c>
    </row>
    <row r="94" spans="1:5" x14ac:dyDescent="0.3">
      <c r="A94" s="1" t="s">
        <v>189</v>
      </c>
      <c r="B94" s="7" t="s">
        <v>54</v>
      </c>
      <c r="C94" s="5">
        <v>94</v>
      </c>
      <c r="D94" s="5">
        <v>69</v>
      </c>
      <c r="E94" s="6">
        <v>163</v>
      </c>
    </row>
    <row r="95" spans="1:5" x14ac:dyDescent="0.3">
      <c r="A95" s="1" t="s">
        <v>190</v>
      </c>
      <c r="B95" s="7" t="s">
        <v>34</v>
      </c>
      <c r="C95" s="5">
        <v>22</v>
      </c>
      <c r="D95" s="5">
        <v>76</v>
      </c>
      <c r="E95" s="6">
        <v>98</v>
      </c>
    </row>
    <row r="96" spans="1:5" x14ac:dyDescent="0.3">
      <c r="A96" s="1" t="s">
        <v>191</v>
      </c>
      <c r="B96" s="7" t="s">
        <v>56</v>
      </c>
      <c r="C96" s="5">
        <v>5</v>
      </c>
      <c r="D96" s="5">
        <v>3</v>
      </c>
      <c r="E96" s="6">
        <v>8</v>
      </c>
    </row>
    <row r="97" spans="1:5" x14ac:dyDescent="0.3">
      <c r="A97" s="1" t="s">
        <v>192</v>
      </c>
      <c r="B97" s="7" t="s">
        <v>21</v>
      </c>
      <c r="C97" s="5">
        <v>63</v>
      </c>
      <c r="D97" s="5">
        <v>56</v>
      </c>
      <c r="E97" s="6">
        <v>119</v>
      </c>
    </row>
    <row r="98" spans="1:5" x14ac:dyDescent="0.3">
      <c r="A98" s="1" t="s">
        <v>193</v>
      </c>
      <c r="B98" s="7" t="s">
        <v>29</v>
      </c>
      <c r="C98" s="5">
        <v>210</v>
      </c>
      <c r="D98" s="5">
        <v>150</v>
      </c>
      <c r="E98" s="6">
        <v>360</v>
      </c>
    </row>
    <row r="99" spans="1:5" x14ac:dyDescent="0.3">
      <c r="A99" s="1" t="s">
        <v>194</v>
      </c>
      <c r="B99" s="7" t="s">
        <v>94</v>
      </c>
      <c r="C99" s="5">
        <v>447</v>
      </c>
      <c r="D99" s="5">
        <v>354</v>
      </c>
      <c r="E99" s="6">
        <v>801</v>
      </c>
    </row>
    <row r="100" spans="1:5" x14ac:dyDescent="0.3">
      <c r="A100" s="1" t="s">
        <v>97</v>
      </c>
      <c r="C100" s="5">
        <f>SUBTOTAL(109,Marts_2026[Lokalt CMS])</f>
        <v>4823</v>
      </c>
      <c r="D100" s="5">
        <f>SUBTOTAL(109,Marts_2026[Bibliotek.dk])</f>
        <v>4878</v>
      </c>
      <c r="E100" s="5">
        <f>SUBTOTAL(109,Marts_2026[I alt])</f>
        <v>9701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"/>
  <sheetViews>
    <sheetView zoomScaleNormal="100" workbookViewId="0">
      <pane ySplit="3" topLeftCell="A67" activePane="bottomLeft" state="frozen"/>
      <selection pane="bottomLeft" activeCell="A20" sqref="A20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203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1">
        <v>5</v>
      </c>
      <c r="D4" s="1">
        <v>23</v>
      </c>
      <c r="E4" s="6">
        <v>45</v>
      </c>
    </row>
    <row r="5" spans="1:5" x14ac:dyDescent="0.3">
      <c r="A5" s="1" t="s">
        <v>102</v>
      </c>
      <c r="B5" s="1" t="s">
        <v>57</v>
      </c>
      <c r="C5" s="1">
        <v>7</v>
      </c>
      <c r="D5" s="1">
        <v>9</v>
      </c>
      <c r="E5" s="6">
        <v>32</v>
      </c>
    </row>
    <row r="6" spans="1:5" x14ac:dyDescent="0.3">
      <c r="A6" s="1" t="s">
        <v>103</v>
      </c>
      <c r="B6" s="1" t="s">
        <v>2</v>
      </c>
      <c r="C6" s="1">
        <v>7</v>
      </c>
      <c r="D6" s="1">
        <v>44</v>
      </c>
      <c r="E6" s="6">
        <v>65</v>
      </c>
    </row>
    <row r="7" spans="1:5" x14ac:dyDescent="0.3">
      <c r="A7" s="1" t="s">
        <v>104</v>
      </c>
      <c r="B7" s="1" t="s">
        <v>30</v>
      </c>
      <c r="C7" s="1">
        <v>15</v>
      </c>
      <c r="D7" s="1">
        <v>17</v>
      </c>
      <c r="E7" s="6">
        <v>39</v>
      </c>
    </row>
    <row r="8" spans="1:5" x14ac:dyDescent="0.3">
      <c r="A8" s="1" t="s">
        <v>105</v>
      </c>
      <c r="B8" s="1" t="s">
        <v>51</v>
      </c>
      <c r="C8" s="1">
        <v>5</v>
      </c>
      <c r="D8" s="1">
        <v>15</v>
      </c>
      <c r="E8" s="6">
        <v>27</v>
      </c>
    </row>
    <row r="9" spans="1:5" x14ac:dyDescent="0.3">
      <c r="A9" s="1" t="s">
        <v>106</v>
      </c>
      <c r="B9" s="1" t="s">
        <v>3</v>
      </c>
      <c r="C9" s="1">
        <v>47</v>
      </c>
      <c r="D9" s="1">
        <v>19</v>
      </c>
      <c r="E9" s="6">
        <v>76</v>
      </c>
    </row>
    <row r="10" spans="1:5" x14ac:dyDescent="0.3">
      <c r="A10" s="1" t="s">
        <v>107</v>
      </c>
      <c r="B10" s="1" t="s">
        <v>4</v>
      </c>
      <c r="C10" s="1">
        <v>2</v>
      </c>
      <c r="D10" s="1">
        <v>8</v>
      </c>
      <c r="E10" s="6">
        <v>14</v>
      </c>
    </row>
    <row r="11" spans="1:5" x14ac:dyDescent="0.3">
      <c r="A11" s="1" t="s">
        <v>1</v>
      </c>
      <c r="B11" s="1" t="s">
        <v>5</v>
      </c>
      <c r="C11" s="1">
        <v>0</v>
      </c>
      <c r="D11" s="1">
        <v>8</v>
      </c>
      <c r="E11" s="6">
        <v>21</v>
      </c>
    </row>
    <row r="12" spans="1:5" x14ac:dyDescent="0.3">
      <c r="A12" s="1" t="s">
        <v>108</v>
      </c>
      <c r="B12" s="1" t="s">
        <v>60</v>
      </c>
      <c r="C12" s="1">
        <v>1</v>
      </c>
      <c r="D12" s="1">
        <v>5</v>
      </c>
      <c r="E12" s="6">
        <v>14</v>
      </c>
    </row>
    <row r="13" spans="1:5" x14ac:dyDescent="0.3">
      <c r="A13" s="1" t="s">
        <v>109</v>
      </c>
      <c r="B13" s="1" t="s">
        <v>88</v>
      </c>
      <c r="C13" s="1">
        <v>7</v>
      </c>
      <c r="D13" s="1">
        <v>26</v>
      </c>
      <c r="E13" s="6">
        <v>40</v>
      </c>
    </row>
    <row r="14" spans="1:5" x14ac:dyDescent="0.3">
      <c r="A14" s="1" t="s">
        <v>110</v>
      </c>
      <c r="B14" s="1" t="s">
        <v>70</v>
      </c>
      <c r="C14" s="1">
        <v>14</v>
      </c>
      <c r="D14" s="1">
        <v>36</v>
      </c>
      <c r="E14" s="6">
        <v>77</v>
      </c>
    </row>
    <row r="15" spans="1:5" x14ac:dyDescent="0.3">
      <c r="A15" s="1" t="s">
        <v>111</v>
      </c>
      <c r="B15" s="1" t="s">
        <v>42</v>
      </c>
      <c r="C15" s="1">
        <v>0</v>
      </c>
      <c r="D15" s="1">
        <v>30</v>
      </c>
      <c r="E15" s="6">
        <v>30</v>
      </c>
    </row>
    <row r="16" spans="1:5" x14ac:dyDescent="0.3">
      <c r="A16" s="1" t="s">
        <v>112</v>
      </c>
      <c r="B16" s="1" t="s">
        <v>6</v>
      </c>
      <c r="C16" s="1">
        <v>6</v>
      </c>
      <c r="D16" s="1">
        <v>12</v>
      </c>
      <c r="E16" s="6">
        <v>20</v>
      </c>
    </row>
    <row r="17" spans="1:5" x14ac:dyDescent="0.3">
      <c r="A17" s="1" t="s">
        <v>113</v>
      </c>
      <c r="B17" s="1" t="s">
        <v>48</v>
      </c>
      <c r="C17" s="1">
        <v>13</v>
      </c>
      <c r="D17" s="1">
        <v>38</v>
      </c>
      <c r="E17" s="6">
        <v>62</v>
      </c>
    </row>
    <row r="18" spans="1:5" x14ac:dyDescent="0.3">
      <c r="A18" s="1" t="s">
        <v>114</v>
      </c>
      <c r="B18" s="1" t="s">
        <v>81</v>
      </c>
      <c r="C18" s="1">
        <v>9</v>
      </c>
      <c r="D18" s="1">
        <v>12</v>
      </c>
      <c r="E18" s="6">
        <v>39</v>
      </c>
    </row>
    <row r="19" spans="1:5" x14ac:dyDescent="0.3">
      <c r="A19" s="1" t="s">
        <v>115</v>
      </c>
      <c r="B19" s="1" t="s">
        <v>93</v>
      </c>
      <c r="C19" s="1">
        <v>39</v>
      </c>
      <c r="D19" s="1">
        <v>102</v>
      </c>
      <c r="E19" s="6">
        <v>182</v>
      </c>
    </row>
    <row r="20" spans="1:5" x14ac:dyDescent="0.3">
      <c r="A20" s="1" t="s">
        <v>116</v>
      </c>
      <c r="B20" s="1" t="s">
        <v>23</v>
      </c>
      <c r="C20" s="1">
        <v>14</v>
      </c>
      <c r="D20" s="1">
        <v>24</v>
      </c>
      <c r="E20" s="6">
        <v>58</v>
      </c>
    </row>
    <row r="21" spans="1:5" x14ac:dyDescent="0.3">
      <c r="A21" s="1" t="s">
        <v>117</v>
      </c>
      <c r="B21" s="1" t="s">
        <v>7</v>
      </c>
      <c r="C21" s="1">
        <v>8</v>
      </c>
      <c r="D21" s="1">
        <v>19</v>
      </c>
      <c r="E21" s="6">
        <v>37</v>
      </c>
    </row>
    <row r="22" spans="1:5" x14ac:dyDescent="0.3">
      <c r="A22" s="1" t="s">
        <v>118</v>
      </c>
      <c r="B22" s="1" t="s">
        <v>77</v>
      </c>
      <c r="C22" s="1">
        <v>5</v>
      </c>
      <c r="D22" s="1">
        <v>35</v>
      </c>
      <c r="E22" s="6">
        <v>54</v>
      </c>
    </row>
    <row r="23" spans="1:5" x14ac:dyDescent="0.3">
      <c r="A23" s="1" t="s">
        <v>119</v>
      </c>
      <c r="B23" s="1" t="s">
        <v>99</v>
      </c>
      <c r="C23" s="1">
        <v>5</v>
      </c>
      <c r="D23" s="1">
        <v>23</v>
      </c>
      <c r="E23" s="6">
        <v>40</v>
      </c>
    </row>
    <row r="24" spans="1:5" x14ac:dyDescent="0.3">
      <c r="A24" s="1" t="s">
        <v>120</v>
      </c>
      <c r="B24" s="1" t="s">
        <v>36</v>
      </c>
      <c r="C24" s="1">
        <v>24</v>
      </c>
      <c r="D24" s="1">
        <v>85</v>
      </c>
      <c r="E24" s="6">
        <v>123</v>
      </c>
    </row>
    <row r="25" spans="1:5" x14ac:dyDescent="0.3">
      <c r="A25" s="1" t="s">
        <v>121</v>
      </c>
      <c r="B25" s="1" t="s">
        <v>69</v>
      </c>
      <c r="C25" s="1">
        <v>8</v>
      </c>
      <c r="D25" s="1">
        <v>83</v>
      </c>
      <c r="E25" s="6">
        <v>127</v>
      </c>
    </row>
    <row r="26" spans="1:5" x14ac:dyDescent="0.3">
      <c r="A26" s="1" t="s">
        <v>122</v>
      </c>
      <c r="B26" s="1" t="s">
        <v>71</v>
      </c>
      <c r="C26" s="1">
        <v>0</v>
      </c>
      <c r="D26" s="1">
        <v>17</v>
      </c>
      <c r="E26" s="6">
        <v>17</v>
      </c>
    </row>
    <row r="27" spans="1:5" x14ac:dyDescent="0.3">
      <c r="A27" s="1" t="s">
        <v>123</v>
      </c>
      <c r="B27" s="1" t="s">
        <v>80</v>
      </c>
      <c r="C27" s="1">
        <v>5</v>
      </c>
      <c r="D27" s="1">
        <v>18</v>
      </c>
      <c r="E27" s="6">
        <v>36</v>
      </c>
    </row>
    <row r="28" spans="1:5" x14ac:dyDescent="0.3">
      <c r="A28" s="1" t="s">
        <v>124</v>
      </c>
      <c r="B28" s="1" t="s">
        <v>31</v>
      </c>
      <c r="C28" s="1">
        <v>14</v>
      </c>
      <c r="D28" s="1">
        <v>37</v>
      </c>
      <c r="E28" s="6">
        <v>58</v>
      </c>
    </row>
    <row r="29" spans="1:5" x14ac:dyDescent="0.3">
      <c r="A29" s="1" t="s">
        <v>125</v>
      </c>
      <c r="B29" s="1" t="s">
        <v>0</v>
      </c>
      <c r="C29" s="1">
        <v>19</v>
      </c>
      <c r="D29" s="1">
        <v>21</v>
      </c>
      <c r="E29" s="6">
        <v>55</v>
      </c>
    </row>
    <row r="30" spans="1:5" x14ac:dyDescent="0.3">
      <c r="A30" s="1" t="s">
        <v>126</v>
      </c>
      <c r="B30" s="1" t="s">
        <v>8</v>
      </c>
      <c r="C30" s="1">
        <v>6</v>
      </c>
      <c r="D30" s="1">
        <v>26</v>
      </c>
      <c r="E30" s="6">
        <v>40</v>
      </c>
    </row>
    <row r="31" spans="1:5" x14ac:dyDescent="0.3">
      <c r="A31" s="1" t="s">
        <v>127</v>
      </c>
      <c r="B31" s="1" t="s">
        <v>59</v>
      </c>
      <c r="C31" s="1">
        <v>5</v>
      </c>
      <c r="D31" s="1">
        <v>16</v>
      </c>
      <c r="E31" s="6">
        <v>28</v>
      </c>
    </row>
    <row r="32" spans="1:5" x14ac:dyDescent="0.3">
      <c r="A32" s="1" t="s">
        <v>128</v>
      </c>
      <c r="B32" s="1" t="s">
        <v>86</v>
      </c>
      <c r="C32" s="1">
        <v>0</v>
      </c>
      <c r="D32" s="1">
        <v>24</v>
      </c>
      <c r="E32" s="6">
        <v>24</v>
      </c>
    </row>
    <row r="33" spans="1:5" x14ac:dyDescent="0.3">
      <c r="A33" s="1" t="s">
        <v>129</v>
      </c>
      <c r="B33" s="1" t="s">
        <v>39</v>
      </c>
      <c r="C33" s="1">
        <v>30</v>
      </c>
      <c r="D33" s="1">
        <v>33</v>
      </c>
      <c r="E33" s="6">
        <v>85</v>
      </c>
    </row>
    <row r="34" spans="1:5" x14ac:dyDescent="0.3">
      <c r="A34" s="1" t="s">
        <v>130</v>
      </c>
      <c r="B34" s="1" t="s">
        <v>43</v>
      </c>
      <c r="C34" s="1">
        <v>0</v>
      </c>
      <c r="D34" s="1">
        <v>11</v>
      </c>
      <c r="E34" s="6">
        <v>11</v>
      </c>
    </row>
    <row r="35" spans="1:5" x14ac:dyDescent="0.3">
      <c r="A35" s="1" t="s">
        <v>131</v>
      </c>
      <c r="B35" s="1" t="s">
        <v>9</v>
      </c>
      <c r="C35" s="1">
        <v>33</v>
      </c>
      <c r="D35" s="1">
        <v>36</v>
      </c>
      <c r="E35" s="6">
        <v>119</v>
      </c>
    </row>
    <row r="36" spans="1:5" x14ac:dyDescent="0.3">
      <c r="A36" s="1" t="s">
        <v>132</v>
      </c>
      <c r="B36" s="1" t="s">
        <v>10</v>
      </c>
      <c r="C36" s="1">
        <v>37</v>
      </c>
      <c r="D36" s="1">
        <v>32</v>
      </c>
      <c r="E36" s="6">
        <v>106</v>
      </c>
    </row>
    <row r="37" spans="1:5" x14ac:dyDescent="0.3">
      <c r="A37" s="1" t="s">
        <v>133</v>
      </c>
      <c r="B37" s="1" t="s">
        <v>11</v>
      </c>
      <c r="C37" s="1">
        <v>0</v>
      </c>
      <c r="D37" s="1">
        <v>33</v>
      </c>
      <c r="E37" s="6">
        <v>33</v>
      </c>
    </row>
    <row r="38" spans="1:5" x14ac:dyDescent="0.3">
      <c r="A38" s="1" t="s">
        <v>134</v>
      </c>
      <c r="B38" s="1" t="s">
        <v>63</v>
      </c>
      <c r="C38" s="1">
        <v>4</v>
      </c>
      <c r="D38" s="1">
        <v>42</v>
      </c>
      <c r="E38" s="6">
        <v>54</v>
      </c>
    </row>
    <row r="39" spans="1:5" x14ac:dyDescent="0.3">
      <c r="A39" s="1" t="s">
        <v>135</v>
      </c>
      <c r="B39" s="1" t="s">
        <v>62</v>
      </c>
      <c r="C39" s="1">
        <v>17</v>
      </c>
      <c r="D39" s="1">
        <v>26</v>
      </c>
      <c r="E39" s="6">
        <v>63</v>
      </c>
    </row>
    <row r="40" spans="1:5" x14ac:dyDescent="0.3">
      <c r="A40" s="1" t="s">
        <v>136</v>
      </c>
      <c r="B40" s="1" t="s">
        <v>12</v>
      </c>
      <c r="C40" s="1">
        <v>39</v>
      </c>
      <c r="D40" s="1">
        <v>66</v>
      </c>
      <c r="E40" s="6">
        <v>120</v>
      </c>
    </row>
    <row r="41" spans="1:5" x14ac:dyDescent="0.3">
      <c r="A41" s="1" t="s">
        <v>137</v>
      </c>
      <c r="B41" s="1" t="s">
        <v>13</v>
      </c>
      <c r="C41" s="1">
        <v>0</v>
      </c>
      <c r="D41" s="1">
        <v>30</v>
      </c>
      <c r="E41" s="6">
        <v>30</v>
      </c>
    </row>
    <row r="42" spans="1:5" x14ac:dyDescent="0.3">
      <c r="A42" s="1" t="s">
        <v>138</v>
      </c>
      <c r="B42" s="1" t="s">
        <v>75</v>
      </c>
      <c r="C42" s="1">
        <v>0</v>
      </c>
      <c r="D42" s="1">
        <v>21</v>
      </c>
      <c r="E42" s="6">
        <v>21</v>
      </c>
    </row>
    <row r="43" spans="1:5" x14ac:dyDescent="0.3">
      <c r="A43" s="1" t="s">
        <v>139</v>
      </c>
      <c r="B43" s="1" t="s">
        <v>14</v>
      </c>
      <c r="C43" s="1">
        <v>11</v>
      </c>
      <c r="D43" s="1">
        <v>8</v>
      </c>
      <c r="E43" s="6">
        <v>27</v>
      </c>
    </row>
    <row r="44" spans="1:5" x14ac:dyDescent="0.3">
      <c r="A44" s="1" t="s">
        <v>140</v>
      </c>
      <c r="B44" s="1" t="s">
        <v>61</v>
      </c>
      <c r="C44" s="1">
        <v>7</v>
      </c>
      <c r="D44" s="1">
        <v>4</v>
      </c>
      <c r="E44" s="6">
        <v>15</v>
      </c>
    </row>
    <row r="45" spans="1:5" x14ac:dyDescent="0.3">
      <c r="A45" s="1" t="s">
        <v>141</v>
      </c>
      <c r="B45" s="1" t="s">
        <v>66</v>
      </c>
      <c r="C45" s="1">
        <v>8</v>
      </c>
      <c r="D45" s="1">
        <v>20</v>
      </c>
      <c r="E45" s="6">
        <v>30</v>
      </c>
    </row>
    <row r="46" spans="1:5" x14ac:dyDescent="0.3">
      <c r="A46" s="1" t="s">
        <v>142</v>
      </c>
      <c r="B46" s="1" t="s">
        <v>89</v>
      </c>
      <c r="C46" s="1">
        <v>0</v>
      </c>
      <c r="D46" s="1">
        <v>17</v>
      </c>
      <c r="E46" s="6">
        <v>17</v>
      </c>
    </row>
    <row r="47" spans="1:5" x14ac:dyDescent="0.3">
      <c r="A47" s="1" t="s">
        <v>143</v>
      </c>
      <c r="B47" s="1" t="s">
        <v>78</v>
      </c>
      <c r="C47" s="1">
        <v>0</v>
      </c>
      <c r="D47" s="1">
        <v>33</v>
      </c>
      <c r="E47" s="6">
        <v>33</v>
      </c>
    </row>
    <row r="48" spans="1:5" x14ac:dyDescent="0.3">
      <c r="A48" s="1" t="s">
        <v>144</v>
      </c>
      <c r="B48" s="1" t="s">
        <v>91</v>
      </c>
      <c r="C48" s="1">
        <v>4</v>
      </c>
      <c r="D48" s="1">
        <v>9</v>
      </c>
      <c r="E48" s="6">
        <v>23</v>
      </c>
    </row>
    <row r="49" spans="1:5" x14ac:dyDescent="0.3">
      <c r="A49" s="1" t="s">
        <v>145</v>
      </c>
      <c r="B49" s="1" t="s">
        <v>41</v>
      </c>
      <c r="C49" s="1">
        <v>45</v>
      </c>
      <c r="D49" s="1">
        <v>36</v>
      </c>
      <c r="E49" s="6">
        <v>109</v>
      </c>
    </row>
    <row r="50" spans="1:5" x14ac:dyDescent="0.3">
      <c r="A50" s="1" t="s">
        <v>146</v>
      </c>
      <c r="B50" s="1" t="s">
        <v>32</v>
      </c>
      <c r="C50" s="1">
        <v>263</v>
      </c>
      <c r="D50" s="1">
        <v>681</v>
      </c>
      <c r="E50" s="6">
        <v>1184</v>
      </c>
    </row>
    <row r="51" spans="1:5" x14ac:dyDescent="0.3">
      <c r="A51" s="1" t="s">
        <v>147</v>
      </c>
      <c r="B51" s="1" t="s">
        <v>47</v>
      </c>
      <c r="C51" s="1">
        <v>13</v>
      </c>
      <c r="D51" s="1">
        <v>22</v>
      </c>
      <c r="E51" s="6">
        <v>54</v>
      </c>
    </row>
    <row r="52" spans="1:5" x14ac:dyDescent="0.3">
      <c r="A52" s="1" t="s">
        <v>148</v>
      </c>
      <c r="B52" s="1" t="s">
        <v>83</v>
      </c>
      <c r="C52" s="1">
        <v>0</v>
      </c>
      <c r="D52" s="1">
        <v>4</v>
      </c>
      <c r="E52" s="6">
        <v>4</v>
      </c>
    </row>
    <row r="53" spans="1:5" x14ac:dyDescent="0.3">
      <c r="A53" s="1" t="s">
        <v>149</v>
      </c>
      <c r="B53" s="1" t="s">
        <v>79</v>
      </c>
      <c r="C53" s="1">
        <v>5</v>
      </c>
      <c r="D53" s="1">
        <v>20</v>
      </c>
      <c r="E53" s="6">
        <v>33</v>
      </c>
    </row>
    <row r="54" spans="1:5" x14ac:dyDescent="0.3">
      <c r="A54" s="1" t="s">
        <v>150</v>
      </c>
      <c r="B54" s="1" t="s">
        <v>72</v>
      </c>
      <c r="C54" s="1">
        <v>0</v>
      </c>
      <c r="D54" s="1">
        <v>12</v>
      </c>
      <c r="E54" s="6">
        <v>12</v>
      </c>
    </row>
    <row r="55" spans="1:5" x14ac:dyDescent="0.3">
      <c r="A55" s="1" t="s">
        <v>151</v>
      </c>
      <c r="B55" s="1" t="s">
        <v>15</v>
      </c>
      <c r="C55" s="1">
        <v>5</v>
      </c>
      <c r="D55" s="1">
        <v>11</v>
      </c>
      <c r="E55" s="6">
        <v>21</v>
      </c>
    </row>
    <row r="56" spans="1:5" x14ac:dyDescent="0.3">
      <c r="A56" s="1" t="s">
        <v>152</v>
      </c>
      <c r="B56" s="1" t="s">
        <v>46</v>
      </c>
      <c r="C56" s="1">
        <v>30</v>
      </c>
      <c r="D56" s="1">
        <v>19</v>
      </c>
      <c r="E56" s="6">
        <v>81</v>
      </c>
    </row>
    <row r="57" spans="1:5" x14ac:dyDescent="0.3">
      <c r="A57" s="1" t="s">
        <v>153</v>
      </c>
      <c r="B57" s="1" t="s">
        <v>24</v>
      </c>
      <c r="C57" s="1">
        <v>0</v>
      </c>
      <c r="D57" s="1">
        <v>3</v>
      </c>
      <c r="E57" s="6">
        <v>3</v>
      </c>
    </row>
    <row r="58" spans="1:5" x14ac:dyDescent="0.3">
      <c r="A58" s="1" t="s">
        <v>154</v>
      </c>
      <c r="B58" s="1" t="s">
        <v>25</v>
      </c>
      <c r="C58" s="1">
        <v>0</v>
      </c>
      <c r="D58" s="1">
        <v>42</v>
      </c>
      <c r="E58" s="6">
        <v>42</v>
      </c>
    </row>
    <row r="59" spans="1:5" x14ac:dyDescent="0.3">
      <c r="A59" s="1" t="s">
        <v>155</v>
      </c>
      <c r="B59" s="1" t="s">
        <v>52</v>
      </c>
      <c r="C59" s="1">
        <v>10</v>
      </c>
      <c r="D59" s="1">
        <v>36</v>
      </c>
      <c r="E59" s="6">
        <v>61</v>
      </c>
    </row>
    <row r="60" spans="1:5" x14ac:dyDescent="0.3">
      <c r="A60" s="1" t="s">
        <v>156</v>
      </c>
      <c r="B60" s="1" t="s">
        <v>26</v>
      </c>
      <c r="C60" s="1">
        <v>0</v>
      </c>
      <c r="D60" s="1">
        <v>13</v>
      </c>
      <c r="E60" s="6">
        <v>13</v>
      </c>
    </row>
    <row r="61" spans="1:5" x14ac:dyDescent="0.3">
      <c r="A61" s="1" t="s">
        <v>157</v>
      </c>
      <c r="B61" s="1" t="s">
        <v>73</v>
      </c>
      <c r="C61" s="1">
        <v>0</v>
      </c>
      <c r="D61" s="1">
        <v>15</v>
      </c>
      <c r="E61" s="6">
        <v>15</v>
      </c>
    </row>
    <row r="62" spans="1:5" x14ac:dyDescent="0.3">
      <c r="A62" s="1" t="s">
        <v>84</v>
      </c>
      <c r="B62" s="1" t="s">
        <v>85</v>
      </c>
      <c r="C62" s="1">
        <v>13</v>
      </c>
      <c r="D62" s="1">
        <v>11</v>
      </c>
      <c r="E62" s="6">
        <v>28</v>
      </c>
    </row>
    <row r="63" spans="1:5" x14ac:dyDescent="0.3">
      <c r="A63" s="1" t="s">
        <v>158</v>
      </c>
      <c r="B63" s="1" t="s">
        <v>65</v>
      </c>
      <c r="C63" s="1">
        <v>2</v>
      </c>
      <c r="D63" s="1">
        <v>14</v>
      </c>
      <c r="E63" s="6">
        <v>23</v>
      </c>
    </row>
    <row r="64" spans="1:5" x14ac:dyDescent="0.3">
      <c r="A64" s="1" t="s">
        <v>159</v>
      </c>
      <c r="B64" s="1" t="s">
        <v>44</v>
      </c>
      <c r="C64" s="1">
        <v>15</v>
      </c>
      <c r="D64" s="1">
        <v>29</v>
      </c>
      <c r="E64" s="6">
        <v>56</v>
      </c>
    </row>
    <row r="65" spans="1:5" x14ac:dyDescent="0.3">
      <c r="A65" s="1" t="s">
        <v>160</v>
      </c>
      <c r="B65" s="1" t="s">
        <v>50</v>
      </c>
      <c r="C65" s="1">
        <v>4</v>
      </c>
      <c r="D65" s="1">
        <v>38</v>
      </c>
      <c r="E65" s="6">
        <v>45</v>
      </c>
    </row>
    <row r="66" spans="1:5" x14ac:dyDescent="0.3">
      <c r="A66" s="1" t="s">
        <v>161</v>
      </c>
      <c r="B66" s="1" t="s">
        <v>35</v>
      </c>
      <c r="C66" s="1">
        <v>54</v>
      </c>
      <c r="D66" s="1">
        <v>199</v>
      </c>
      <c r="E66" s="6">
        <v>321</v>
      </c>
    </row>
    <row r="67" spans="1:5" x14ac:dyDescent="0.3">
      <c r="A67" s="1" t="s">
        <v>162</v>
      </c>
      <c r="B67" s="1" t="s">
        <v>58</v>
      </c>
      <c r="C67" s="1">
        <v>0</v>
      </c>
      <c r="D67" s="1">
        <v>36</v>
      </c>
      <c r="E67" s="6">
        <v>36</v>
      </c>
    </row>
    <row r="68" spans="1:5" x14ac:dyDescent="0.3">
      <c r="A68" s="1" t="s">
        <v>163</v>
      </c>
      <c r="B68" s="1" t="s">
        <v>16</v>
      </c>
      <c r="C68" s="1">
        <v>22</v>
      </c>
      <c r="D68" s="1">
        <v>50</v>
      </c>
      <c r="E68" s="6">
        <v>102</v>
      </c>
    </row>
    <row r="69" spans="1:5" x14ac:dyDescent="0.3">
      <c r="A69" s="1" t="s">
        <v>164</v>
      </c>
      <c r="B69" s="1" t="s">
        <v>27</v>
      </c>
      <c r="C69" s="1">
        <v>0</v>
      </c>
      <c r="D69" s="1">
        <v>12</v>
      </c>
      <c r="E69" s="6">
        <v>12</v>
      </c>
    </row>
    <row r="70" spans="1:5" x14ac:dyDescent="0.3">
      <c r="A70" s="1" t="s">
        <v>165</v>
      </c>
      <c r="B70" s="1" t="s">
        <v>45</v>
      </c>
      <c r="C70" s="1">
        <v>7</v>
      </c>
      <c r="D70" s="1">
        <v>14</v>
      </c>
      <c r="E70" s="6">
        <v>33</v>
      </c>
    </row>
    <row r="71" spans="1:5" x14ac:dyDescent="0.3">
      <c r="A71" s="1" t="s">
        <v>166</v>
      </c>
      <c r="B71" s="1" t="s">
        <v>76</v>
      </c>
      <c r="C71" s="1">
        <v>0</v>
      </c>
      <c r="D71" s="1">
        <v>25</v>
      </c>
      <c r="E71" s="6">
        <v>25</v>
      </c>
    </row>
    <row r="72" spans="1:5" x14ac:dyDescent="0.3">
      <c r="A72" s="1" t="s">
        <v>167</v>
      </c>
      <c r="B72" s="1" t="s">
        <v>17</v>
      </c>
      <c r="C72" s="1">
        <v>64</v>
      </c>
      <c r="D72" s="1">
        <v>55</v>
      </c>
      <c r="E72" s="6">
        <v>163</v>
      </c>
    </row>
    <row r="73" spans="1:5" x14ac:dyDescent="0.3">
      <c r="A73" s="1" t="s">
        <v>168</v>
      </c>
      <c r="B73" s="1" t="s">
        <v>64</v>
      </c>
      <c r="C73" s="1">
        <v>10</v>
      </c>
      <c r="D73" s="1">
        <v>66</v>
      </c>
      <c r="E73" s="6">
        <v>95</v>
      </c>
    </row>
    <row r="74" spans="1:5" x14ac:dyDescent="0.3">
      <c r="A74" s="1" t="s">
        <v>169</v>
      </c>
      <c r="B74" s="1" t="s">
        <v>67</v>
      </c>
      <c r="C74" s="1">
        <v>0</v>
      </c>
      <c r="D74" s="1">
        <v>28</v>
      </c>
      <c r="E74" s="6">
        <v>28</v>
      </c>
    </row>
    <row r="75" spans="1:5" x14ac:dyDescent="0.3">
      <c r="A75" s="1" t="s">
        <v>170</v>
      </c>
      <c r="B75" s="1" t="s">
        <v>82</v>
      </c>
      <c r="C75" s="1">
        <v>2</v>
      </c>
      <c r="D75" s="1">
        <v>2</v>
      </c>
      <c r="E75" s="6">
        <v>4</v>
      </c>
    </row>
    <row r="76" spans="1:5" x14ac:dyDescent="0.3">
      <c r="A76" s="1" t="s">
        <v>171</v>
      </c>
      <c r="B76" s="1" t="s">
        <v>18</v>
      </c>
      <c r="C76" s="1">
        <v>43</v>
      </c>
      <c r="D76" s="1">
        <v>37</v>
      </c>
      <c r="E76" s="6">
        <v>101</v>
      </c>
    </row>
    <row r="77" spans="1:5" x14ac:dyDescent="0.3">
      <c r="A77" s="1" t="s">
        <v>172</v>
      </c>
      <c r="B77" s="1" t="s">
        <v>98</v>
      </c>
      <c r="C77" s="1">
        <v>19</v>
      </c>
      <c r="D77" s="1">
        <v>38</v>
      </c>
      <c r="E77" s="6">
        <v>60</v>
      </c>
    </row>
    <row r="78" spans="1:5" x14ac:dyDescent="0.3">
      <c r="A78" s="1" t="s">
        <v>173</v>
      </c>
      <c r="B78" s="1" t="s">
        <v>40</v>
      </c>
      <c r="C78" s="1">
        <v>8</v>
      </c>
      <c r="D78" s="1">
        <v>13</v>
      </c>
      <c r="E78" s="6">
        <v>32</v>
      </c>
    </row>
    <row r="79" spans="1:5" x14ac:dyDescent="0.3">
      <c r="A79" s="1" t="s">
        <v>174</v>
      </c>
      <c r="B79" s="1" t="s">
        <v>100</v>
      </c>
      <c r="C79" s="1">
        <v>0</v>
      </c>
      <c r="D79" s="1">
        <v>43</v>
      </c>
      <c r="E79" s="6">
        <v>43</v>
      </c>
    </row>
    <row r="80" spans="1:5" x14ac:dyDescent="0.3">
      <c r="A80" s="1" t="s">
        <v>175</v>
      </c>
      <c r="B80" s="1" t="s">
        <v>92</v>
      </c>
      <c r="C80" s="1">
        <v>19</v>
      </c>
      <c r="D80" s="1">
        <v>9</v>
      </c>
      <c r="E80" s="6">
        <v>35</v>
      </c>
    </row>
    <row r="81" spans="1:5" x14ac:dyDescent="0.3">
      <c r="A81" s="1" t="s">
        <v>176</v>
      </c>
      <c r="B81" s="1" t="s">
        <v>87</v>
      </c>
      <c r="C81" s="1">
        <v>8</v>
      </c>
      <c r="D81" s="1">
        <v>43</v>
      </c>
      <c r="E81" s="6">
        <v>58</v>
      </c>
    </row>
    <row r="82" spans="1:5" x14ac:dyDescent="0.3">
      <c r="A82" s="1" t="s">
        <v>177</v>
      </c>
      <c r="B82" s="1" t="s">
        <v>33</v>
      </c>
      <c r="C82" s="1">
        <v>2</v>
      </c>
      <c r="D82" s="1">
        <v>4</v>
      </c>
      <c r="E82" s="6">
        <v>27</v>
      </c>
    </row>
    <row r="83" spans="1:5" x14ac:dyDescent="0.3">
      <c r="A83" s="1" t="s">
        <v>178</v>
      </c>
      <c r="B83" s="1" t="s">
        <v>68</v>
      </c>
      <c r="C83" s="1">
        <v>2</v>
      </c>
      <c r="D83" s="1">
        <v>5</v>
      </c>
      <c r="E83" s="6">
        <v>8</v>
      </c>
    </row>
    <row r="84" spans="1:5" x14ac:dyDescent="0.3">
      <c r="A84" s="1" t="s">
        <v>179</v>
      </c>
      <c r="B84" s="1" t="s">
        <v>38</v>
      </c>
      <c r="C84" s="1">
        <v>29</v>
      </c>
      <c r="D84" s="1">
        <v>65</v>
      </c>
      <c r="E84" s="6">
        <v>131</v>
      </c>
    </row>
    <row r="85" spans="1:5" x14ac:dyDescent="0.3">
      <c r="A85" s="1" t="s">
        <v>180</v>
      </c>
      <c r="B85" s="1" t="s">
        <v>55</v>
      </c>
      <c r="C85" s="1">
        <v>13</v>
      </c>
      <c r="D85" s="1">
        <v>40</v>
      </c>
      <c r="E85" s="6">
        <v>63</v>
      </c>
    </row>
    <row r="86" spans="1:5" x14ac:dyDescent="0.3">
      <c r="A86" s="1" t="s">
        <v>181</v>
      </c>
      <c r="B86" s="1" t="s">
        <v>19</v>
      </c>
      <c r="C86" s="1">
        <v>4</v>
      </c>
      <c r="D86" s="1">
        <v>11</v>
      </c>
      <c r="E86" s="6">
        <v>18</v>
      </c>
    </row>
    <row r="87" spans="1:5" x14ac:dyDescent="0.3">
      <c r="A87" s="1" t="s">
        <v>182</v>
      </c>
      <c r="B87" s="1" t="s">
        <v>74</v>
      </c>
      <c r="C87" s="1">
        <v>2</v>
      </c>
      <c r="D87" s="1">
        <v>14</v>
      </c>
      <c r="E87" s="6">
        <v>18</v>
      </c>
    </row>
    <row r="88" spans="1:5" x14ac:dyDescent="0.3">
      <c r="A88" s="1" t="s">
        <v>183</v>
      </c>
      <c r="B88" s="1" t="s">
        <v>53</v>
      </c>
      <c r="C88" s="1">
        <v>10</v>
      </c>
      <c r="D88" s="1">
        <v>14</v>
      </c>
      <c r="E88" s="6">
        <v>34</v>
      </c>
    </row>
    <row r="89" spans="1:5" x14ac:dyDescent="0.3">
      <c r="A89" s="1" t="s">
        <v>184</v>
      </c>
      <c r="B89" s="1" t="s">
        <v>90</v>
      </c>
      <c r="C89" s="1">
        <v>0</v>
      </c>
      <c r="D89" s="1">
        <v>8</v>
      </c>
      <c r="E89" s="6">
        <v>9</v>
      </c>
    </row>
    <row r="90" spans="1:5" x14ac:dyDescent="0.3">
      <c r="A90" s="1" t="s">
        <v>185</v>
      </c>
      <c r="B90" s="1" t="s">
        <v>22</v>
      </c>
      <c r="C90" s="1">
        <v>7</v>
      </c>
      <c r="D90" s="1">
        <v>21</v>
      </c>
      <c r="E90" s="6">
        <v>39</v>
      </c>
    </row>
    <row r="91" spans="1:5" x14ac:dyDescent="0.3">
      <c r="A91" s="1" t="s">
        <v>186</v>
      </c>
      <c r="B91" s="1" t="s">
        <v>37</v>
      </c>
      <c r="C91" s="1">
        <v>1</v>
      </c>
      <c r="D91" s="1">
        <v>10</v>
      </c>
      <c r="E91" s="6">
        <v>12</v>
      </c>
    </row>
    <row r="92" spans="1:5" x14ac:dyDescent="0.3">
      <c r="A92" s="1" t="s">
        <v>187</v>
      </c>
      <c r="B92" s="1" t="s">
        <v>20</v>
      </c>
      <c r="C92" s="1">
        <v>17</v>
      </c>
      <c r="D92" s="1">
        <v>45</v>
      </c>
      <c r="E92" s="6">
        <v>95</v>
      </c>
    </row>
    <row r="93" spans="1:5" x14ac:dyDescent="0.3">
      <c r="A93" s="1" t="s">
        <v>188</v>
      </c>
      <c r="B93" s="1" t="s">
        <v>28</v>
      </c>
      <c r="C93" s="1">
        <v>0</v>
      </c>
      <c r="D93" s="1">
        <v>8</v>
      </c>
      <c r="E93" s="6">
        <v>8</v>
      </c>
    </row>
    <row r="94" spans="1:5" x14ac:dyDescent="0.3">
      <c r="A94" s="1" t="s">
        <v>189</v>
      </c>
      <c r="B94" s="1" t="s">
        <v>54</v>
      </c>
      <c r="C94" s="1">
        <v>17</v>
      </c>
      <c r="D94" s="1">
        <v>30</v>
      </c>
      <c r="E94" s="6">
        <v>71</v>
      </c>
    </row>
    <row r="95" spans="1:5" x14ac:dyDescent="0.3">
      <c r="A95" s="1" t="s">
        <v>190</v>
      </c>
      <c r="B95" s="1" t="s">
        <v>34</v>
      </c>
      <c r="C95" s="1">
        <v>20</v>
      </c>
      <c r="D95" s="1">
        <v>51</v>
      </c>
      <c r="E95" s="6">
        <v>76</v>
      </c>
    </row>
    <row r="96" spans="1:5" x14ac:dyDescent="0.3">
      <c r="A96" s="1" t="s">
        <v>191</v>
      </c>
      <c r="B96" s="1" t="s">
        <v>56</v>
      </c>
      <c r="C96" s="1">
        <v>0</v>
      </c>
      <c r="D96" s="1">
        <v>4</v>
      </c>
      <c r="E96" s="6">
        <v>4</v>
      </c>
    </row>
    <row r="97" spans="1:5" x14ac:dyDescent="0.3">
      <c r="A97" s="1" t="s">
        <v>192</v>
      </c>
      <c r="B97" s="1" t="s">
        <v>21</v>
      </c>
      <c r="C97" s="1">
        <v>13</v>
      </c>
      <c r="D97" s="1">
        <v>20</v>
      </c>
      <c r="E97" s="6">
        <v>48</v>
      </c>
    </row>
    <row r="98" spans="1:5" x14ac:dyDescent="0.3">
      <c r="A98" s="1" t="s">
        <v>193</v>
      </c>
      <c r="B98" s="1" t="s">
        <v>29</v>
      </c>
      <c r="C98" s="1">
        <v>62</v>
      </c>
      <c r="D98" s="1">
        <v>170</v>
      </c>
      <c r="E98" s="6">
        <v>325</v>
      </c>
    </row>
    <row r="99" spans="1:5" x14ac:dyDescent="0.3">
      <c r="A99" s="1" t="s">
        <v>194</v>
      </c>
      <c r="B99" s="1" t="s">
        <v>94</v>
      </c>
      <c r="C99" s="1">
        <v>171</v>
      </c>
      <c r="D99" s="1">
        <v>243</v>
      </c>
      <c r="E99" s="6">
        <v>566</v>
      </c>
    </row>
    <row r="100" spans="1:5" x14ac:dyDescent="0.3">
      <c r="A100" s="1" t="s">
        <v>97</v>
      </c>
      <c r="E100" s="6">
        <f>SUBTOTAL(109,April_2026[I alt])</f>
        <v>6751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E100"/>
  <sheetViews>
    <sheetView workbookViewId="0">
      <pane ySplit="3" topLeftCell="A15" activePane="bottomLeft" state="frozen"/>
      <selection pane="bottomLeft" activeCell="F93" sqref="F93"/>
    </sheetView>
  </sheetViews>
  <sheetFormatPr defaultColWidth="9.109375" defaultRowHeight="14.4" x14ac:dyDescent="0.3"/>
  <cols>
    <col min="1" max="1" width="49.33203125" style="1" bestFit="1" customWidth="1"/>
    <col min="2" max="2" width="17.6640625" style="1" customWidth="1"/>
    <col min="3" max="5" width="12.6640625" style="1" customWidth="1"/>
    <col min="6" max="16384" width="9.109375" style="1"/>
  </cols>
  <sheetData>
    <row r="1" spans="1:5" ht="18" x14ac:dyDescent="0.35">
      <c r="A1" s="3" t="s">
        <v>204</v>
      </c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5">
        <f>Maj_2026[[#This Row],[I alt]]-Maj_2026[[#This Row],[Bibliotek.dk]]</f>
        <v>10</v>
      </c>
      <c r="D4" s="5">
        <v>13</v>
      </c>
      <c r="E4" s="6">
        <v>23</v>
      </c>
    </row>
    <row r="5" spans="1:5" x14ac:dyDescent="0.3">
      <c r="A5" s="1" t="s">
        <v>102</v>
      </c>
      <c r="B5" s="1" t="s">
        <v>57</v>
      </c>
      <c r="C5" s="5">
        <f>Maj_2026[[#This Row],[I alt]]-Maj_2026[[#This Row],[Bibliotek.dk]]</f>
        <v>17</v>
      </c>
      <c r="D5" s="5">
        <v>27</v>
      </c>
      <c r="E5" s="6">
        <v>44</v>
      </c>
    </row>
    <row r="6" spans="1:5" x14ac:dyDescent="0.3">
      <c r="A6" s="1" t="s">
        <v>103</v>
      </c>
      <c r="B6" s="1" t="s">
        <v>2</v>
      </c>
      <c r="C6" s="5">
        <f>Maj_2026[[#This Row],[I alt]]-Maj_2026[[#This Row],[Bibliotek.dk]]</f>
        <v>17</v>
      </c>
      <c r="D6" s="5">
        <v>24</v>
      </c>
      <c r="E6" s="6">
        <v>41</v>
      </c>
    </row>
    <row r="7" spans="1:5" x14ac:dyDescent="0.3">
      <c r="A7" s="1" t="s">
        <v>104</v>
      </c>
      <c r="B7" s="1" t="s">
        <v>30</v>
      </c>
      <c r="C7" s="5">
        <f>Maj_2026[[#This Row],[I alt]]-Maj_2026[[#This Row],[Bibliotek.dk]]</f>
        <v>30</v>
      </c>
      <c r="D7" s="5">
        <v>30</v>
      </c>
      <c r="E7" s="6">
        <v>60</v>
      </c>
    </row>
    <row r="8" spans="1:5" x14ac:dyDescent="0.3">
      <c r="A8" s="1" t="s">
        <v>105</v>
      </c>
      <c r="B8" s="1" t="s">
        <v>51</v>
      </c>
      <c r="C8" s="5">
        <f>Maj_2026[[#This Row],[I alt]]-Maj_2026[[#This Row],[Bibliotek.dk]]</f>
        <v>5</v>
      </c>
      <c r="D8" s="5">
        <v>7</v>
      </c>
      <c r="E8" s="6">
        <v>12</v>
      </c>
    </row>
    <row r="9" spans="1:5" x14ac:dyDescent="0.3">
      <c r="A9" s="1" t="s">
        <v>106</v>
      </c>
      <c r="B9" s="1" t="s">
        <v>3</v>
      </c>
      <c r="C9" s="5">
        <f>Maj_2026[[#This Row],[I alt]]-Maj_2026[[#This Row],[Bibliotek.dk]]</f>
        <v>28</v>
      </c>
      <c r="D9" s="5">
        <v>19</v>
      </c>
      <c r="E9" s="6">
        <v>47</v>
      </c>
    </row>
    <row r="10" spans="1:5" x14ac:dyDescent="0.3">
      <c r="A10" s="1" t="s">
        <v>107</v>
      </c>
      <c r="B10" s="1" t="s">
        <v>4</v>
      </c>
      <c r="C10" s="5">
        <f>Maj_2026[[#This Row],[I alt]]-Maj_2026[[#This Row],[Bibliotek.dk]]</f>
        <v>7</v>
      </c>
      <c r="D10" s="5">
        <v>10</v>
      </c>
      <c r="E10" s="6">
        <v>17</v>
      </c>
    </row>
    <row r="11" spans="1:5" x14ac:dyDescent="0.3">
      <c r="A11" s="1" t="s">
        <v>1</v>
      </c>
      <c r="B11" s="1" t="s">
        <v>5</v>
      </c>
      <c r="C11" s="5">
        <f>Maj_2026[[#This Row],[I alt]]-Maj_2026[[#This Row],[Bibliotek.dk]]</f>
        <v>14</v>
      </c>
      <c r="D11" s="5">
        <v>11</v>
      </c>
      <c r="E11" s="6">
        <v>25</v>
      </c>
    </row>
    <row r="12" spans="1:5" x14ac:dyDescent="0.3">
      <c r="A12" s="1" t="s">
        <v>108</v>
      </c>
      <c r="B12" s="1" t="s">
        <v>60</v>
      </c>
      <c r="C12" s="5">
        <f>Maj_2026[[#This Row],[I alt]]-Maj_2026[[#This Row],[Bibliotek.dk]]</f>
        <v>5</v>
      </c>
      <c r="D12" s="5">
        <v>3</v>
      </c>
      <c r="E12" s="6">
        <v>8</v>
      </c>
    </row>
    <row r="13" spans="1:5" x14ac:dyDescent="0.3">
      <c r="A13" s="1" t="s">
        <v>109</v>
      </c>
      <c r="B13" s="1" t="s">
        <v>88</v>
      </c>
      <c r="C13" s="5">
        <f>Maj_2026[[#This Row],[I alt]]-Maj_2026[[#This Row],[Bibliotek.dk]]</f>
        <v>20</v>
      </c>
      <c r="D13" s="5">
        <v>44</v>
      </c>
      <c r="E13" s="6">
        <v>64</v>
      </c>
    </row>
    <row r="14" spans="1:5" x14ac:dyDescent="0.3">
      <c r="A14" s="1" t="s">
        <v>110</v>
      </c>
      <c r="B14" s="1" t="s">
        <v>70</v>
      </c>
      <c r="C14" s="5">
        <f>Maj_2026[[#This Row],[I alt]]-Maj_2026[[#This Row],[Bibliotek.dk]]</f>
        <v>48</v>
      </c>
      <c r="D14" s="5">
        <v>33</v>
      </c>
      <c r="E14" s="6">
        <v>81</v>
      </c>
    </row>
    <row r="15" spans="1:5" x14ac:dyDescent="0.3">
      <c r="A15" s="1" t="s">
        <v>111</v>
      </c>
      <c r="B15" s="1" t="s">
        <v>42</v>
      </c>
      <c r="C15" s="5">
        <f>Maj_2026[[#This Row],[I alt]]-Maj_2026[[#This Row],[Bibliotek.dk]]</f>
        <v>0</v>
      </c>
      <c r="D15" s="5">
        <v>12</v>
      </c>
      <c r="E15" s="6">
        <v>12</v>
      </c>
    </row>
    <row r="16" spans="1:5" x14ac:dyDescent="0.3">
      <c r="A16" s="1" t="s">
        <v>112</v>
      </c>
      <c r="B16" s="1" t="s">
        <v>6</v>
      </c>
      <c r="C16" s="5">
        <f>Maj_2026[[#This Row],[I alt]]-Maj_2026[[#This Row],[Bibliotek.dk]]</f>
        <v>3</v>
      </c>
      <c r="D16" s="5">
        <v>11</v>
      </c>
      <c r="E16" s="6">
        <v>14</v>
      </c>
    </row>
    <row r="17" spans="1:5" x14ac:dyDescent="0.3">
      <c r="A17" s="1" t="s">
        <v>113</v>
      </c>
      <c r="B17" s="1" t="s">
        <v>48</v>
      </c>
      <c r="C17" s="5">
        <f>Maj_2026[[#This Row],[I alt]]-Maj_2026[[#This Row],[Bibliotek.dk]]</f>
        <v>26</v>
      </c>
      <c r="D17" s="5">
        <v>24</v>
      </c>
      <c r="E17" s="6">
        <v>50</v>
      </c>
    </row>
    <row r="18" spans="1:5" x14ac:dyDescent="0.3">
      <c r="A18" s="1" t="s">
        <v>114</v>
      </c>
      <c r="B18" s="1" t="s">
        <v>81</v>
      </c>
      <c r="C18" s="5">
        <f>Maj_2026[[#This Row],[I alt]]-Maj_2026[[#This Row],[Bibliotek.dk]]</f>
        <v>21</v>
      </c>
      <c r="D18" s="5">
        <v>9</v>
      </c>
      <c r="E18" s="6">
        <v>30</v>
      </c>
    </row>
    <row r="19" spans="1:5" x14ac:dyDescent="0.3">
      <c r="A19" s="1" t="s">
        <v>115</v>
      </c>
      <c r="B19" s="1" t="s">
        <v>93</v>
      </c>
      <c r="C19" s="5">
        <f>Maj_2026[[#This Row],[I alt]]-Maj_2026[[#This Row],[Bibliotek.dk]]</f>
        <v>94</v>
      </c>
      <c r="D19" s="5">
        <v>91</v>
      </c>
      <c r="E19" s="6">
        <v>185</v>
      </c>
    </row>
    <row r="20" spans="1:5" x14ac:dyDescent="0.3">
      <c r="A20" s="1" t="s">
        <v>116</v>
      </c>
      <c r="B20" s="1" t="s">
        <v>23</v>
      </c>
      <c r="C20" s="5">
        <f>Maj_2026[[#This Row],[I alt]]-Maj_2026[[#This Row],[Bibliotek.dk]]</f>
        <v>26</v>
      </c>
      <c r="D20" s="5">
        <v>9</v>
      </c>
      <c r="E20" s="6">
        <v>35</v>
      </c>
    </row>
    <row r="21" spans="1:5" x14ac:dyDescent="0.3">
      <c r="A21" s="1" t="s">
        <v>117</v>
      </c>
      <c r="B21" s="1" t="s">
        <v>7</v>
      </c>
      <c r="C21" s="5">
        <f>Maj_2026[[#This Row],[I alt]]-Maj_2026[[#This Row],[Bibliotek.dk]]</f>
        <v>10</v>
      </c>
      <c r="D21" s="5">
        <v>21</v>
      </c>
      <c r="E21" s="6">
        <v>31</v>
      </c>
    </row>
    <row r="22" spans="1:5" x14ac:dyDescent="0.3">
      <c r="A22" s="1" t="s">
        <v>118</v>
      </c>
      <c r="B22" s="1" t="s">
        <v>77</v>
      </c>
      <c r="C22" s="5">
        <f>Maj_2026[[#This Row],[I alt]]-Maj_2026[[#This Row],[Bibliotek.dk]]</f>
        <v>11</v>
      </c>
      <c r="D22" s="5">
        <v>10</v>
      </c>
      <c r="E22" s="6">
        <v>21</v>
      </c>
    </row>
    <row r="23" spans="1:5" x14ac:dyDescent="0.3">
      <c r="A23" s="1" t="s">
        <v>119</v>
      </c>
      <c r="B23" s="1" t="s">
        <v>99</v>
      </c>
      <c r="C23" s="5">
        <f>Maj_2026[[#This Row],[I alt]]-Maj_2026[[#This Row],[Bibliotek.dk]]</f>
        <v>17</v>
      </c>
      <c r="D23" s="5">
        <v>18</v>
      </c>
      <c r="E23" s="6">
        <v>35</v>
      </c>
    </row>
    <row r="24" spans="1:5" x14ac:dyDescent="0.3">
      <c r="A24" s="1" t="s">
        <v>120</v>
      </c>
      <c r="B24" s="1" t="s">
        <v>36</v>
      </c>
      <c r="C24" s="5">
        <f>Maj_2026[[#This Row],[I alt]]-Maj_2026[[#This Row],[Bibliotek.dk]]</f>
        <v>53</v>
      </c>
      <c r="D24" s="5">
        <v>77</v>
      </c>
      <c r="E24" s="6">
        <v>130</v>
      </c>
    </row>
    <row r="25" spans="1:5" x14ac:dyDescent="0.3">
      <c r="A25" s="1" t="s">
        <v>121</v>
      </c>
      <c r="B25" s="1" t="s">
        <v>69</v>
      </c>
      <c r="C25" s="5">
        <f>Maj_2026[[#This Row],[I alt]]-Maj_2026[[#This Row],[Bibliotek.dk]]</f>
        <v>30</v>
      </c>
      <c r="D25" s="5">
        <v>35</v>
      </c>
      <c r="E25" s="6">
        <v>65</v>
      </c>
    </row>
    <row r="26" spans="1:5" x14ac:dyDescent="0.3">
      <c r="A26" s="1" t="s">
        <v>122</v>
      </c>
      <c r="B26" s="1" t="s">
        <v>71</v>
      </c>
      <c r="C26" s="5">
        <f>Maj_2026[[#This Row],[I alt]]-Maj_2026[[#This Row],[Bibliotek.dk]]</f>
        <v>0</v>
      </c>
      <c r="D26" s="5">
        <v>12</v>
      </c>
      <c r="E26" s="6">
        <v>12</v>
      </c>
    </row>
    <row r="27" spans="1:5" x14ac:dyDescent="0.3">
      <c r="A27" s="1" t="s">
        <v>123</v>
      </c>
      <c r="B27" s="1" t="s">
        <v>80</v>
      </c>
      <c r="C27" s="5">
        <f>Maj_2026[[#This Row],[I alt]]-Maj_2026[[#This Row],[Bibliotek.dk]]</f>
        <v>17</v>
      </c>
      <c r="D27" s="5">
        <v>16</v>
      </c>
      <c r="E27" s="6">
        <v>33</v>
      </c>
    </row>
    <row r="28" spans="1:5" x14ac:dyDescent="0.3">
      <c r="A28" s="1" t="s">
        <v>124</v>
      </c>
      <c r="B28" s="1" t="s">
        <v>31</v>
      </c>
      <c r="C28" s="5">
        <f>Maj_2026[[#This Row],[I alt]]-Maj_2026[[#This Row],[Bibliotek.dk]]</f>
        <v>13</v>
      </c>
      <c r="D28" s="5">
        <v>11</v>
      </c>
      <c r="E28" s="6">
        <v>24</v>
      </c>
    </row>
    <row r="29" spans="1:5" x14ac:dyDescent="0.3">
      <c r="A29" s="1" t="s">
        <v>125</v>
      </c>
      <c r="B29" s="1" t="s">
        <v>0</v>
      </c>
      <c r="C29" s="5">
        <f>Maj_2026[[#This Row],[I alt]]-Maj_2026[[#This Row],[Bibliotek.dk]]</f>
        <v>19</v>
      </c>
      <c r="D29" s="5">
        <v>27</v>
      </c>
      <c r="E29" s="6">
        <v>46</v>
      </c>
    </row>
    <row r="30" spans="1:5" x14ac:dyDescent="0.3">
      <c r="A30" s="1" t="s">
        <v>126</v>
      </c>
      <c r="B30" s="1" t="s">
        <v>8</v>
      </c>
      <c r="C30" s="5">
        <f>Maj_2026[[#This Row],[I alt]]-Maj_2026[[#This Row],[Bibliotek.dk]]</f>
        <v>15</v>
      </c>
      <c r="D30" s="5">
        <v>21</v>
      </c>
      <c r="E30" s="6">
        <v>36</v>
      </c>
    </row>
    <row r="31" spans="1:5" x14ac:dyDescent="0.3">
      <c r="A31" s="1" t="s">
        <v>127</v>
      </c>
      <c r="B31" s="1" t="s">
        <v>59</v>
      </c>
      <c r="C31" s="5">
        <f>Maj_2026[[#This Row],[I alt]]-Maj_2026[[#This Row],[Bibliotek.dk]]</f>
        <v>12</v>
      </c>
      <c r="D31" s="5">
        <v>21</v>
      </c>
      <c r="E31" s="6">
        <v>33</v>
      </c>
    </row>
    <row r="32" spans="1:5" x14ac:dyDescent="0.3">
      <c r="A32" s="1" t="s">
        <v>128</v>
      </c>
      <c r="B32" s="1" t="s">
        <v>86</v>
      </c>
      <c r="C32" s="5">
        <f>Maj_2026[[#This Row],[I alt]]-Maj_2026[[#This Row],[Bibliotek.dk]]</f>
        <v>0</v>
      </c>
      <c r="D32" s="5">
        <v>20</v>
      </c>
      <c r="E32" s="6">
        <v>20</v>
      </c>
    </row>
    <row r="33" spans="1:5" x14ac:dyDescent="0.3">
      <c r="A33" s="1" t="s">
        <v>129</v>
      </c>
      <c r="B33" s="1" t="s">
        <v>39</v>
      </c>
      <c r="C33" s="5">
        <f>Maj_2026[[#This Row],[I alt]]-Maj_2026[[#This Row],[Bibliotek.dk]]</f>
        <v>30</v>
      </c>
      <c r="D33" s="5">
        <v>28</v>
      </c>
      <c r="E33" s="6">
        <v>58</v>
      </c>
    </row>
    <row r="34" spans="1:5" x14ac:dyDescent="0.3">
      <c r="A34" s="1" t="s">
        <v>130</v>
      </c>
      <c r="B34" s="1" t="s">
        <v>43</v>
      </c>
      <c r="C34" s="5">
        <f>Maj_2026[[#This Row],[I alt]]-Maj_2026[[#This Row],[Bibliotek.dk]]</f>
        <v>0</v>
      </c>
      <c r="D34" s="5">
        <v>28</v>
      </c>
      <c r="E34" s="6">
        <v>28</v>
      </c>
    </row>
    <row r="35" spans="1:5" x14ac:dyDescent="0.3">
      <c r="A35" s="1" t="s">
        <v>131</v>
      </c>
      <c r="B35" s="1" t="s">
        <v>9</v>
      </c>
      <c r="C35" s="5">
        <f>Maj_2026[[#This Row],[I alt]]-Maj_2026[[#This Row],[Bibliotek.dk]]</f>
        <v>74</v>
      </c>
      <c r="D35" s="5">
        <v>29</v>
      </c>
      <c r="E35" s="6">
        <v>103</v>
      </c>
    </row>
    <row r="36" spans="1:5" x14ac:dyDescent="0.3">
      <c r="A36" s="1" t="s">
        <v>132</v>
      </c>
      <c r="B36" s="1" t="s">
        <v>10</v>
      </c>
      <c r="C36" s="5">
        <f>Maj_2026[[#This Row],[I alt]]-Maj_2026[[#This Row],[Bibliotek.dk]]</f>
        <v>55</v>
      </c>
      <c r="D36" s="5">
        <v>24</v>
      </c>
      <c r="E36" s="6">
        <v>79</v>
      </c>
    </row>
    <row r="37" spans="1:5" x14ac:dyDescent="0.3">
      <c r="A37" s="1" t="s">
        <v>133</v>
      </c>
      <c r="B37" s="1" t="s">
        <v>11</v>
      </c>
      <c r="C37" s="5">
        <f>Maj_2026[[#This Row],[I alt]]-Maj_2026[[#This Row],[Bibliotek.dk]]</f>
        <v>0</v>
      </c>
      <c r="D37" s="5">
        <v>22</v>
      </c>
      <c r="E37" s="6">
        <v>22</v>
      </c>
    </row>
    <row r="38" spans="1:5" x14ac:dyDescent="0.3">
      <c r="A38" s="1" t="s">
        <v>134</v>
      </c>
      <c r="B38" s="1" t="s">
        <v>63</v>
      </c>
      <c r="C38" s="5">
        <f>Maj_2026[[#This Row],[I alt]]-Maj_2026[[#This Row],[Bibliotek.dk]]</f>
        <v>23</v>
      </c>
      <c r="D38" s="5">
        <v>41</v>
      </c>
      <c r="E38" s="6">
        <v>64</v>
      </c>
    </row>
    <row r="39" spans="1:5" x14ac:dyDescent="0.3">
      <c r="A39" s="1" t="s">
        <v>135</v>
      </c>
      <c r="B39" s="1" t="s">
        <v>62</v>
      </c>
      <c r="C39" s="5">
        <f>Maj_2026[[#This Row],[I alt]]-Maj_2026[[#This Row],[Bibliotek.dk]]</f>
        <v>41</v>
      </c>
      <c r="D39" s="5">
        <v>37</v>
      </c>
      <c r="E39" s="6">
        <v>78</v>
      </c>
    </row>
    <row r="40" spans="1:5" x14ac:dyDescent="0.3">
      <c r="A40" s="1" t="s">
        <v>136</v>
      </c>
      <c r="B40" s="1" t="s">
        <v>12</v>
      </c>
      <c r="C40" s="5">
        <f>Maj_2026[[#This Row],[I alt]]-Maj_2026[[#This Row],[Bibliotek.dk]]</f>
        <v>64</v>
      </c>
      <c r="D40" s="5">
        <v>25</v>
      </c>
      <c r="E40" s="6">
        <v>89</v>
      </c>
    </row>
    <row r="41" spans="1:5" x14ac:dyDescent="0.3">
      <c r="A41" s="1" t="s">
        <v>137</v>
      </c>
      <c r="B41" s="1" t="s">
        <v>13</v>
      </c>
      <c r="C41" s="5">
        <f>Maj_2026[[#This Row],[I alt]]-Maj_2026[[#This Row],[Bibliotek.dk]]</f>
        <v>0</v>
      </c>
      <c r="D41" s="5">
        <v>16</v>
      </c>
      <c r="E41" s="6">
        <v>16</v>
      </c>
    </row>
    <row r="42" spans="1:5" x14ac:dyDescent="0.3">
      <c r="A42" s="1" t="s">
        <v>138</v>
      </c>
      <c r="B42" s="1" t="s">
        <v>75</v>
      </c>
      <c r="C42" s="5">
        <f>Maj_2026[[#This Row],[I alt]]-Maj_2026[[#This Row],[Bibliotek.dk]]</f>
        <v>0</v>
      </c>
      <c r="D42" s="5">
        <v>31</v>
      </c>
      <c r="E42" s="6">
        <v>31</v>
      </c>
    </row>
    <row r="43" spans="1:5" x14ac:dyDescent="0.3">
      <c r="A43" s="1" t="s">
        <v>139</v>
      </c>
      <c r="B43" s="1" t="s">
        <v>14</v>
      </c>
      <c r="C43" s="5">
        <f>Maj_2026[[#This Row],[I alt]]-Maj_2026[[#This Row],[Bibliotek.dk]]</f>
        <v>17</v>
      </c>
      <c r="D43" s="5">
        <v>9</v>
      </c>
      <c r="E43" s="6">
        <v>26</v>
      </c>
    </row>
    <row r="44" spans="1:5" x14ac:dyDescent="0.3">
      <c r="A44" s="1" t="s">
        <v>140</v>
      </c>
      <c r="B44" s="1" t="s">
        <v>61</v>
      </c>
      <c r="C44" s="5">
        <f>Maj_2026[[#This Row],[I alt]]-Maj_2026[[#This Row],[Bibliotek.dk]]</f>
        <v>22</v>
      </c>
      <c r="D44" s="5">
        <v>9</v>
      </c>
      <c r="E44" s="6">
        <v>31</v>
      </c>
    </row>
    <row r="45" spans="1:5" x14ac:dyDescent="0.3">
      <c r="A45" s="1" t="s">
        <v>141</v>
      </c>
      <c r="B45" s="1" t="s">
        <v>66</v>
      </c>
      <c r="C45" s="5">
        <f>Maj_2026[[#This Row],[I alt]]-Maj_2026[[#This Row],[Bibliotek.dk]]</f>
        <v>13</v>
      </c>
      <c r="D45" s="5">
        <v>21</v>
      </c>
      <c r="E45" s="6">
        <v>34</v>
      </c>
    </row>
    <row r="46" spans="1:5" x14ac:dyDescent="0.3">
      <c r="A46" s="1" t="s">
        <v>142</v>
      </c>
      <c r="B46" s="1" t="s">
        <v>89</v>
      </c>
      <c r="C46" s="5">
        <f>Maj_2026[[#This Row],[I alt]]-Maj_2026[[#This Row],[Bibliotek.dk]]</f>
        <v>0</v>
      </c>
      <c r="D46" s="5">
        <v>26</v>
      </c>
      <c r="E46" s="6">
        <v>26</v>
      </c>
    </row>
    <row r="47" spans="1:5" x14ac:dyDescent="0.3">
      <c r="A47" s="1" t="s">
        <v>143</v>
      </c>
      <c r="B47" s="1" t="s">
        <v>78</v>
      </c>
      <c r="C47" s="5">
        <f>Maj_2026[[#This Row],[I alt]]-Maj_2026[[#This Row],[Bibliotek.dk]]</f>
        <v>0</v>
      </c>
      <c r="D47" s="5">
        <v>12</v>
      </c>
      <c r="E47" s="6">
        <v>12</v>
      </c>
    </row>
    <row r="48" spans="1:5" x14ac:dyDescent="0.3">
      <c r="A48" s="1" t="s">
        <v>144</v>
      </c>
      <c r="B48" s="1" t="s">
        <v>91</v>
      </c>
      <c r="C48" s="5">
        <f>Maj_2026[[#This Row],[I alt]]-Maj_2026[[#This Row],[Bibliotek.dk]]</f>
        <v>2</v>
      </c>
      <c r="D48" s="5">
        <v>14</v>
      </c>
      <c r="E48" s="6">
        <v>16</v>
      </c>
    </row>
    <row r="49" spans="1:5" x14ac:dyDescent="0.3">
      <c r="A49" s="1" t="s">
        <v>145</v>
      </c>
      <c r="B49" s="1" t="s">
        <v>41</v>
      </c>
      <c r="C49" s="5">
        <f>Maj_2026[[#This Row],[I alt]]-Maj_2026[[#This Row],[Bibliotek.dk]]</f>
        <v>48</v>
      </c>
      <c r="D49" s="5">
        <v>33</v>
      </c>
      <c r="E49" s="6">
        <v>81</v>
      </c>
    </row>
    <row r="50" spans="1:5" x14ac:dyDescent="0.3">
      <c r="A50" s="1" t="s">
        <v>146</v>
      </c>
      <c r="B50" s="1" t="s">
        <v>32</v>
      </c>
      <c r="C50" s="5">
        <f>Maj_2026[[#This Row],[I alt]]-Maj_2026[[#This Row],[Bibliotek.dk]]</f>
        <v>497</v>
      </c>
      <c r="D50" s="5">
        <v>772</v>
      </c>
      <c r="E50" s="6">
        <v>1269</v>
      </c>
    </row>
    <row r="51" spans="1:5" x14ac:dyDescent="0.3">
      <c r="A51" s="1" t="s">
        <v>147</v>
      </c>
      <c r="B51" s="1" t="s">
        <v>47</v>
      </c>
      <c r="C51" s="5">
        <f>Maj_2026[[#This Row],[I alt]]-Maj_2026[[#This Row],[Bibliotek.dk]]</f>
        <v>20</v>
      </c>
      <c r="D51" s="5">
        <v>17</v>
      </c>
      <c r="E51" s="6">
        <v>37</v>
      </c>
    </row>
    <row r="52" spans="1:5" x14ac:dyDescent="0.3">
      <c r="A52" s="1" t="s">
        <v>148</v>
      </c>
      <c r="B52" s="1" t="s">
        <v>83</v>
      </c>
      <c r="C52" s="5">
        <f>Maj_2026[[#This Row],[I alt]]-Maj_2026[[#This Row],[Bibliotek.dk]]</f>
        <v>0</v>
      </c>
      <c r="D52" s="5">
        <v>3</v>
      </c>
      <c r="E52" s="6">
        <v>3</v>
      </c>
    </row>
    <row r="53" spans="1:5" x14ac:dyDescent="0.3">
      <c r="A53" s="1" t="s">
        <v>149</v>
      </c>
      <c r="B53" s="1" t="s">
        <v>79</v>
      </c>
      <c r="C53" s="5">
        <f>Maj_2026[[#This Row],[I alt]]-Maj_2026[[#This Row],[Bibliotek.dk]]</f>
        <v>8</v>
      </c>
      <c r="D53" s="5">
        <v>26</v>
      </c>
      <c r="E53" s="6">
        <v>34</v>
      </c>
    </row>
    <row r="54" spans="1:5" x14ac:dyDescent="0.3">
      <c r="A54" s="1" t="s">
        <v>150</v>
      </c>
      <c r="B54" s="1" t="s">
        <v>72</v>
      </c>
      <c r="C54" s="5">
        <f>Maj_2026[[#This Row],[I alt]]-Maj_2026[[#This Row],[Bibliotek.dk]]</f>
        <v>0</v>
      </c>
      <c r="D54" s="5">
        <v>9</v>
      </c>
      <c r="E54" s="6">
        <v>9</v>
      </c>
    </row>
    <row r="55" spans="1:5" x14ac:dyDescent="0.3">
      <c r="A55" s="1" t="s">
        <v>151</v>
      </c>
      <c r="B55" s="1" t="s">
        <v>15</v>
      </c>
      <c r="C55" s="5">
        <f>Maj_2026[[#This Row],[I alt]]-Maj_2026[[#This Row],[Bibliotek.dk]]</f>
        <v>9</v>
      </c>
      <c r="D55" s="5">
        <v>3</v>
      </c>
      <c r="E55" s="6">
        <v>12</v>
      </c>
    </row>
    <row r="56" spans="1:5" x14ac:dyDescent="0.3">
      <c r="A56" s="1" t="s">
        <v>152</v>
      </c>
      <c r="B56" s="1" t="s">
        <v>46</v>
      </c>
      <c r="C56" s="5">
        <f>Maj_2026[[#This Row],[I alt]]-Maj_2026[[#This Row],[Bibliotek.dk]]</f>
        <v>64</v>
      </c>
      <c r="D56" s="5">
        <v>35</v>
      </c>
      <c r="E56" s="6">
        <v>99</v>
      </c>
    </row>
    <row r="57" spans="1:5" x14ac:dyDescent="0.3">
      <c r="A57" s="1" t="s">
        <v>153</v>
      </c>
      <c r="B57" s="1" t="s">
        <v>24</v>
      </c>
      <c r="C57" s="5">
        <f>Maj_2026[[#This Row],[I alt]]-Maj_2026[[#This Row],[Bibliotek.dk]]</f>
        <v>0</v>
      </c>
      <c r="D57" s="5">
        <v>0</v>
      </c>
      <c r="E57" s="6">
        <v>0</v>
      </c>
    </row>
    <row r="58" spans="1:5" x14ac:dyDescent="0.3">
      <c r="A58" s="1" t="s">
        <v>154</v>
      </c>
      <c r="B58" s="1" t="s">
        <v>25</v>
      </c>
      <c r="C58" s="5">
        <f>Maj_2026[[#This Row],[I alt]]-Maj_2026[[#This Row],[Bibliotek.dk]]</f>
        <v>0</v>
      </c>
      <c r="D58" s="5">
        <v>14</v>
      </c>
      <c r="E58" s="6">
        <v>14</v>
      </c>
    </row>
    <row r="59" spans="1:5" x14ac:dyDescent="0.3">
      <c r="A59" s="1" t="s">
        <v>155</v>
      </c>
      <c r="B59" s="1" t="s">
        <v>52</v>
      </c>
      <c r="C59" s="5">
        <f>Maj_2026[[#This Row],[I alt]]-Maj_2026[[#This Row],[Bibliotek.dk]]</f>
        <v>12</v>
      </c>
      <c r="D59" s="5">
        <v>25</v>
      </c>
      <c r="E59" s="6">
        <v>37</v>
      </c>
    </row>
    <row r="60" spans="1:5" x14ac:dyDescent="0.3">
      <c r="A60" s="1" t="s">
        <v>156</v>
      </c>
      <c r="B60" s="1" t="s">
        <v>26</v>
      </c>
      <c r="C60" s="5">
        <f>Maj_2026[[#This Row],[I alt]]-Maj_2026[[#This Row],[Bibliotek.dk]]</f>
        <v>0</v>
      </c>
      <c r="D60" s="5">
        <v>6</v>
      </c>
      <c r="E60" s="6">
        <v>6</v>
      </c>
    </row>
    <row r="61" spans="1:5" x14ac:dyDescent="0.3">
      <c r="A61" s="1" t="s">
        <v>157</v>
      </c>
      <c r="B61" s="1" t="s">
        <v>73</v>
      </c>
      <c r="C61" s="5">
        <f>Maj_2026[[#This Row],[I alt]]-Maj_2026[[#This Row],[Bibliotek.dk]]</f>
        <v>0</v>
      </c>
      <c r="D61" s="5">
        <v>14</v>
      </c>
      <c r="E61" s="6">
        <v>14</v>
      </c>
    </row>
    <row r="62" spans="1:5" x14ac:dyDescent="0.3">
      <c r="A62" s="1" t="s">
        <v>84</v>
      </c>
      <c r="B62" s="1" t="s">
        <v>85</v>
      </c>
      <c r="C62" s="5">
        <f>Maj_2026[[#This Row],[I alt]]-Maj_2026[[#This Row],[Bibliotek.dk]]</f>
        <v>7</v>
      </c>
      <c r="D62" s="5">
        <v>12</v>
      </c>
      <c r="E62" s="6">
        <v>19</v>
      </c>
    </row>
    <row r="63" spans="1:5" x14ac:dyDescent="0.3">
      <c r="A63" s="1" t="s">
        <v>158</v>
      </c>
      <c r="B63" s="1" t="s">
        <v>65</v>
      </c>
      <c r="C63" s="5">
        <f>Maj_2026[[#This Row],[I alt]]-Maj_2026[[#This Row],[Bibliotek.dk]]</f>
        <v>16</v>
      </c>
      <c r="D63" s="5">
        <v>24</v>
      </c>
      <c r="E63" s="6">
        <v>40</v>
      </c>
    </row>
    <row r="64" spans="1:5" x14ac:dyDescent="0.3">
      <c r="A64" s="1" t="s">
        <v>159</v>
      </c>
      <c r="B64" s="1" t="s">
        <v>44</v>
      </c>
      <c r="C64" s="5">
        <f>Maj_2026[[#This Row],[I alt]]-Maj_2026[[#This Row],[Bibliotek.dk]]</f>
        <v>17</v>
      </c>
      <c r="D64" s="5">
        <v>47</v>
      </c>
      <c r="E64" s="6">
        <v>64</v>
      </c>
    </row>
    <row r="65" spans="1:5" x14ac:dyDescent="0.3">
      <c r="A65" s="1" t="s">
        <v>160</v>
      </c>
      <c r="B65" s="1" t="s">
        <v>50</v>
      </c>
      <c r="C65" s="5">
        <f>Maj_2026[[#This Row],[I alt]]-Maj_2026[[#This Row],[Bibliotek.dk]]</f>
        <v>10</v>
      </c>
      <c r="D65" s="5">
        <v>29</v>
      </c>
      <c r="E65" s="6">
        <v>39</v>
      </c>
    </row>
    <row r="66" spans="1:5" x14ac:dyDescent="0.3">
      <c r="A66" s="1" t="s">
        <v>161</v>
      </c>
      <c r="B66" s="1" t="s">
        <v>35</v>
      </c>
      <c r="C66" s="5">
        <f>Maj_2026[[#This Row],[I alt]]-Maj_2026[[#This Row],[Bibliotek.dk]]</f>
        <v>93</v>
      </c>
      <c r="D66" s="5">
        <v>170</v>
      </c>
      <c r="E66" s="6">
        <v>263</v>
      </c>
    </row>
    <row r="67" spans="1:5" x14ac:dyDescent="0.3">
      <c r="A67" s="1" t="s">
        <v>162</v>
      </c>
      <c r="B67" s="1" t="s">
        <v>58</v>
      </c>
      <c r="C67" s="5">
        <f>Maj_2026[[#This Row],[I alt]]-Maj_2026[[#This Row],[Bibliotek.dk]]</f>
        <v>0</v>
      </c>
      <c r="D67" s="5">
        <v>8</v>
      </c>
      <c r="E67" s="6">
        <v>8</v>
      </c>
    </row>
    <row r="68" spans="1:5" x14ac:dyDescent="0.3">
      <c r="A68" s="1" t="s">
        <v>163</v>
      </c>
      <c r="B68" s="1" t="s">
        <v>16</v>
      </c>
      <c r="C68" s="5">
        <f>Maj_2026[[#This Row],[I alt]]-Maj_2026[[#This Row],[Bibliotek.dk]]</f>
        <v>69</v>
      </c>
      <c r="D68" s="5">
        <v>47</v>
      </c>
      <c r="E68" s="6">
        <v>116</v>
      </c>
    </row>
    <row r="69" spans="1:5" x14ac:dyDescent="0.3">
      <c r="A69" s="1" t="s">
        <v>164</v>
      </c>
      <c r="B69" s="1" t="s">
        <v>27</v>
      </c>
      <c r="C69" s="5">
        <f>Maj_2026[[#This Row],[I alt]]-Maj_2026[[#This Row],[Bibliotek.dk]]</f>
        <v>2</v>
      </c>
      <c r="D69" s="5">
        <v>30</v>
      </c>
      <c r="E69" s="6">
        <v>32</v>
      </c>
    </row>
    <row r="70" spans="1:5" x14ac:dyDescent="0.3">
      <c r="A70" s="1" t="s">
        <v>165</v>
      </c>
      <c r="B70" s="1" t="s">
        <v>45</v>
      </c>
      <c r="C70" s="5">
        <f>Maj_2026[[#This Row],[I alt]]-Maj_2026[[#This Row],[Bibliotek.dk]]</f>
        <v>28</v>
      </c>
      <c r="D70" s="5">
        <v>19</v>
      </c>
      <c r="E70" s="6">
        <v>47</v>
      </c>
    </row>
    <row r="71" spans="1:5" x14ac:dyDescent="0.3">
      <c r="A71" s="1" t="s">
        <v>166</v>
      </c>
      <c r="B71" s="1" t="s">
        <v>76</v>
      </c>
      <c r="C71" s="5">
        <f>Maj_2026[[#This Row],[I alt]]-Maj_2026[[#This Row],[Bibliotek.dk]]</f>
        <v>0</v>
      </c>
      <c r="D71" s="5">
        <v>19</v>
      </c>
      <c r="E71" s="6">
        <v>19</v>
      </c>
    </row>
    <row r="72" spans="1:5" x14ac:dyDescent="0.3">
      <c r="A72" s="1" t="s">
        <v>167</v>
      </c>
      <c r="B72" s="1" t="s">
        <v>17</v>
      </c>
      <c r="C72" s="5">
        <f>Maj_2026[[#This Row],[I alt]]-Maj_2026[[#This Row],[Bibliotek.dk]]</f>
        <v>65</v>
      </c>
      <c r="D72" s="5">
        <v>124</v>
      </c>
      <c r="E72" s="6">
        <v>189</v>
      </c>
    </row>
    <row r="73" spans="1:5" x14ac:dyDescent="0.3">
      <c r="A73" s="1" t="s">
        <v>168</v>
      </c>
      <c r="B73" s="1" t="s">
        <v>64</v>
      </c>
      <c r="C73" s="5">
        <f>Maj_2026[[#This Row],[I alt]]-Maj_2026[[#This Row],[Bibliotek.dk]]</f>
        <v>27</v>
      </c>
      <c r="D73" s="5">
        <v>51</v>
      </c>
      <c r="E73" s="6">
        <v>78</v>
      </c>
    </row>
    <row r="74" spans="1:5" x14ac:dyDescent="0.3">
      <c r="A74" s="1" t="s">
        <v>169</v>
      </c>
      <c r="B74" s="1" t="s">
        <v>67</v>
      </c>
      <c r="C74" s="5">
        <f>Maj_2026[[#This Row],[I alt]]-Maj_2026[[#This Row],[Bibliotek.dk]]</f>
        <v>0</v>
      </c>
      <c r="D74" s="5">
        <v>35</v>
      </c>
      <c r="E74" s="6">
        <v>35</v>
      </c>
    </row>
    <row r="75" spans="1:5" x14ac:dyDescent="0.3">
      <c r="A75" s="1" t="s">
        <v>170</v>
      </c>
      <c r="B75" s="1" t="s">
        <v>82</v>
      </c>
      <c r="C75" s="5">
        <f>Maj_2026[[#This Row],[I alt]]-Maj_2026[[#This Row],[Bibliotek.dk]]</f>
        <v>3</v>
      </c>
      <c r="D75" s="5">
        <v>4</v>
      </c>
      <c r="E75" s="6">
        <v>7</v>
      </c>
    </row>
    <row r="76" spans="1:5" x14ac:dyDescent="0.3">
      <c r="A76" s="1" t="s">
        <v>171</v>
      </c>
      <c r="B76" s="1" t="s">
        <v>18</v>
      </c>
      <c r="C76" s="5">
        <f>Maj_2026[[#This Row],[I alt]]-Maj_2026[[#This Row],[Bibliotek.dk]]</f>
        <v>58</v>
      </c>
      <c r="D76" s="5">
        <v>43</v>
      </c>
      <c r="E76" s="6">
        <v>101</v>
      </c>
    </row>
    <row r="77" spans="1:5" x14ac:dyDescent="0.3">
      <c r="A77" s="1" t="s">
        <v>172</v>
      </c>
      <c r="B77" s="1" t="s">
        <v>98</v>
      </c>
      <c r="C77" s="5">
        <f>Maj_2026[[#This Row],[I alt]]-Maj_2026[[#This Row],[Bibliotek.dk]]</f>
        <v>21</v>
      </c>
      <c r="D77" s="5">
        <v>35</v>
      </c>
      <c r="E77" s="6">
        <v>56</v>
      </c>
    </row>
    <row r="78" spans="1:5" x14ac:dyDescent="0.3">
      <c r="A78" s="1" t="s">
        <v>173</v>
      </c>
      <c r="B78" s="1" t="s">
        <v>40</v>
      </c>
      <c r="C78" s="5">
        <f>Maj_2026[[#This Row],[I alt]]-Maj_2026[[#This Row],[Bibliotek.dk]]</f>
        <v>32</v>
      </c>
      <c r="D78" s="5">
        <v>15</v>
      </c>
      <c r="E78" s="6">
        <v>47</v>
      </c>
    </row>
    <row r="79" spans="1:5" x14ac:dyDescent="0.3">
      <c r="A79" s="1" t="s">
        <v>174</v>
      </c>
      <c r="B79" s="1" t="s">
        <v>100</v>
      </c>
      <c r="C79" s="5">
        <f>Maj_2026[[#This Row],[I alt]]-Maj_2026[[#This Row],[Bibliotek.dk]]</f>
        <v>0</v>
      </c>
      <c r="D79" s="5">
        <v>34</v>
      </c>
      <c r="E79" s="6">
        <v>34</v>
      </c>
    </row>
    <row r="80" spans="1:5" x14ac:dyDescent="0.3">
      <c r="A80" s="1" t="s">
        <v>175</v>
      </c>
      <c r="B80" s="1" t="s">
        <v>92</v>
      </c>
      <c r="C80" s="5">
        <f>Maj_2026[[#This Row],[I alt]]-Maj_2026[[#This Row],[Bibliotek.dk]]</f>
        <v>10</v>
      </c>
      <c r="D80" s="5">
        <v>4</v>
      </c>
      <c r="E80" s="6">
        <v>14</v>
      </c>
    </row>
    <row r="81" spans="1:5" x14ac:dyDescent="0.3">
      <c r="A81" s="1" t="s">
        <v>176</v>
      </c>
      <c r="B81" s="1" t="s">
        <v>87</v>
      </c>
      <c r="C81" s="5">
        <f>Maj_2026[[#This Row],[I alt]]-Maj_2026[[#This Row],[Bibliotek.dk]]</f>
        <v>8</v>
      </c>
      <c r="D81" s="5">
        <v>50</v>
      </c>
      <c r="E81" s="6">
        <v>58</v>
      </c>
    </row>
    <row r="82" spans="1:5" x14ac:dyDescent="0.3">
      <c r="A82" s="1" t="s">
        <v>177</v>
      </c>
      <c r="B82" s="1" t="s">
        <v>33</v>
      </c>
      <c r="C82" s="5">
        <f>Maj_2026[[#This Row],[I alt]]-Maj_2026[[#This Row],[Bibliotek.dk]]</f>
        <v>13</v>
      </c>
      <c r="D82" s="5">
        <v>6</v>
      </c>
      <c r="E82" s="6">
        <v>19</v>
      </c>
    </row>
    <row r="83" spans="1:5" x14ac:dyDescent="0.3">
      <c r="A83" s="1" t="s">
        <v>178</v>
      </c>
      <c r="B83" s="1" t="s">
        <v>68</v>
      </c>
      <c r="C83" s="5">
        <f>Maj_2026[[#This Row],[I alt]]-Maj_2026[[#This Row],[Bibliotek.dk]]</f>
        <v>8</v>
      </c>
      <c r="D83" s="5">
        <v>3</v>
      </c>
      <c r="E83" s="6">
        <v>11</v>
      </c>
    </row>
    <row r="84" spans="1:5" x14ac:dyDescent="0.3">
      <c r="A84" s="1" t="s">
        <v>179</v>
      </c>
      <c r="B84" s="1" t="s">
        <v>38</v>
      </c>
      <c r="C84" s="5">
        <f>Maj_2026[[#This Row],[I alt]]-Maj_2026[[#This Row],[Bibliotek.dk]]</f>
        <v>52</v>
      </c>
      <c r="D84" s="5">
        <v>38</v>
      </c>
      <c r="E84" s="6">
        <v>90</v>
      </c>
    </row>
    <row r="85" spans="1:5" x14ac:dyDescent="0.3">
      <c r="A85" s="1" t="s">
        <v>180</v>
      </c>
      <c r="B85" s="1" t="s">
        <v>55</v>
      </c>
      <c r="C85" s="5">
        <f>Maj_2026[[#This Row],[I alt]]-Maj_2026[[#This Row],[Bibliotek.dk]]</f>
        <v>10</v>
      </c>
      <c r="D85" s="5">
        <v>25</v>
      </c>
      <c r="E85" s="6">
        <v>35</v>
      </c>
    </row>
    <row r="86" spans="1:5" x14ac:dyDescent="0.3">
      <c r="A86" s="1" t="s">
        <v>181</v>
      </c>
      <c r="B86" s="1" t="s">
        <v>19</v>
      </c>
      <c r="C86" s="5">
        <f>Maj_2026[[#This Row],[I alt]]-Maj_2026[[#This Row],[Bibliotek.dk]]</f>
        <v>16</v>
      </c>
      <c r="D86" s="5">
        <v>6</v>
      </c>
      <c r="E86" s="6">
        <v>22</v>
      </c>
    </row>
    <row r="87" spans="1:5" x14ac:dyDescent="0.3">
      <c r="A87" s="1" t="s">
        <v>182</v>
      </c>
      <c r="B87" s="1" t="s">
        <v>74</v>
      </c>
      <c r="C87" s="5">
        <f>Maj_2026[[#This Row],[I alt]]-Maj_2026[[#This Row],[Bibliotek.dk]]</f>
        <v>9</v>
      </c>
      <c r="D87" s="5">
        <v>6</v>
      </c>
      <c r="E87" s="6">
        <v>15</v>
      </c>
    </row>
    <row r="88" spans="1:5" x14ac:dyDescent="0.3">
      <c r="A88" s="1" t="s">
        <v>183</v>
      </c>
      <c r="B88" s="1" t="s">
        <v>53</v>
      </c>
      <c r="C88" s="5">
        <f>Maj_2026[[#This Row],[I alt]]-Maj_2026[[#This Row],[Bibliotek.dk]]</f>
        <v>4</v>
      </c>
      <c r="D88" s="5">
        <v>16</v>
      </c>
      <c r="E88" s="6">
        <v>20</v>
      </c>
    </row>
    <row r="89" spans="1:5" x14ac:dyDescent="0.3">
      <c r="A89" s="1" t="s">
        <v>184</v>
      </c>
      <c r="B89" s="1" t="s">
        <v>90</v>
      </c>
      <c r="C89" s="5">
        <f>Maj_2026[[#This Row],[I alt]]-Maj_2026[[#This Row],[Bibliotek.dk]]</f>
        <v>10</v>
      </c>
      <c r="D89" s="5">
        <v>8</v>
      </c>
      <c r="E89" s="6">
        <v>18</v>
      </c>
    </row>
    <row r="90" spans="1:5" x14ac:dyDescent="0.3">
      <c r="A90" s="1" t="s">
        <v>185</v>
      </c>
      <c r="B90" s="1" t="s">
        <v>22</v>
      </c>
      <c r="C90" s="5">
        <f>Maj_2026[[#This Row],[I alt]]-Maj_2026[[#This Row],[Bibliotek.dk]]</f>
        <v>9</v>
      </c>
      <c r="D90" s="5">
        <v>14</v>
      </c>
      <c r="E90" s="6">
        <v>23</v>
      </c>
    </row>
    <row r="91" spans="1:5" x14ac:dyDescent="0.3">
      <c r="A91" s="1" t="s">
        <v>186</v>
      </c>
      <c r="B91" s="1" t="s">
        <v>37</v>
      </c>
      <c r="C91" s="5">
        <f>Maj_2026[[#This Row],[I alt]]-Maj_2026[[#This Row],[Bibliotek.dk]]</f>
        <v>7</v>
      </c>
      <c r="D91" s="5">
        <v>6</v>
      </c>
      <c r="E91" s="6">
        <v>13</v>
      </c>
    </row>
    <row r="92" spans="1:5" x14ac:dyDescent="0.3">
      <c r="A92" s="1" t="s">
        <v>187</v>
      </c>
      <c r="B92" s="1" t="s">
        <v>20</v>
      </c>
      <c r="C92" s="5">
        <f>Maj_2026[[#This Row],[I alt]]-Maj_2026[[#This Row],[Bibliotek.dk]]</f>
        <v>49</v>
      </c>
      <c r="D92" s="5">
        <v>39</v>
      </c>
      <c r="E92" s="6">
        <v>88</v>
      </c>
    </row>
    <row r="93" spans="1:5" x14ac:dyDescent="0.3">
      <c r="A93" s="1" t="s">
        <v>188</v>
      </c>
      <c r="B93" s="1" t="s">
        <v>28</v>
      </c>
      <c r="C93" s="5">
        <f>Maj_2026[[#This Row],[I alt]]-Maj_2026[[#This Row],[Bibliotek.dk]]</f>
        <v>0</v>
      </c>
      <c r="D93" s="5">
        <v>13</v>
      </c>
      <c r="E93" s="6">
        <v>13</v>
      </c>
    </row>
    <row r="94" spans="1:5" x14ac:dyDescent="0.3">
      <c r="A94" s="1" t="s">
        <v>189</v>
      </c>
      <c r="B94" s="1" t="s">
        <v>54</v>
      </c>
      <c r="C94" s="5">
        <f>Maj_2026[[#This Row],[I alt]]-Maj_2026[[#This Row],[Bibliotek.dk]]</f>
        <v>61</v>
      </c>
      <c r="D94" s="5">
        <v>25</v>
      </c>
      <c r="E94" s="6">
        <v>86</v>
      </c>
    </row>
    <row r="95" spans="1:5" x14ac:dyDescent="0.3">
      <c r="A95" s="1" t="s">
        <v>190</v>
      </c>
      <c r="B95" s="1" t="s">
        <v>34</v>
      </c>
      <c r="C95" s="5">
        <f>Maj_2026[[#This Row],[I alt]]-Maj_2026[[#This Row],[Bibliotek.dk]]</f>
        <v>24</v>
      </c>
      <c r="D95" s="5">
        <v>42</v>
      </c>
      <c r="E95" s="6">
        <v>66</v>
      </c>
    </row>
    <row r="96" spans="1:5" x14ac:dyDescent="0.3">
      <c r="A96" s="1" t="s">
        <v>191</v>
      </c>
      <c r="B96" s="1" t="s">
        <v>56</v>
      </c>
      <c r="C96" s="5">
        <f>Maj_2026[[#This Row],[I alt]]-Maj_2026[[#This Row],[Bibliotek.dk]]</f>
        <v>3</v>
      </c>
      <c r="D96" s="5">
        <v>9</v>
      </c>
      <c r="E96" s="6">
        <v>12</v>
      </c>
    </row>
    <row r="97" spans="1:5" x14ac:dyDescent="0.3">
      <c r="A97" s="1" t="s">
        <v>192</v>
      </c>
      <c r="B97" s="1" t="s">
        <v>21</v>
      </c>
      <c r="C97" s="5">
        <f>Maj_2026[[#This Row],[I alt]]-Maj_2026[[#This Row],[Bibliotek.dk]]</f>
        <v>17</v>
      </c>
      <c r="D97" s="5">
        <v>19</v>
      </c>
      <c r="E97" s="6">
        <v>36</v>
      </c>
    </row>
    <row r="98" spans="1:5" x14ac:dyDescent="0.3">
      <c r="A98" s="1" t="s">
        <v>193</v>
      </c>
      <c r="B98" s="1" t="s">
        <v>29</v>
      </c>
      <c r="C98" s="5">
        <f>Maj_2026[[#This Row],[I alt]]-Maj_2026[[#This Row],[Bibliotek.dk]]</f>
        <v>128</v>
      </c>
      <c r="D98" s="5">
        <v>125</v>
      </c>
      <c r="E98" s="6">
        <v>253</v>
      </c>
    </row>
    <row r="99" spans="1:5" x14ac:dyDescent="0.3">
      <c r="A99" s="1" t="s">
        <v>194</v>
      </c>
      <c r="B99" s="1" t="s">
        <v>94</v>
      </c>
      <c r="C99" s="5">
        <f>Maj_2026[[#This Row],[I alt]]-Maj_2026[[#This Row],[Bibliotek.dk]]</f>
        <v>293</v>
      </c>
      <c r="D99" s="5">
        <v>262</v>
      </c>
      <c r="E99" s="6">
        <v>555</v>
      </c>
    </row>
    <row r="100" spans="1:5" x14ac:dyDescent="0.3">
      <c r="A100" s="1" t="s">
        <v>97</v>
      </c>
      <c r="C100" s="5">
        <f>SUBTOTAL(109,Maj_2026[Lokalt CMS])</f>
        <v>2746</v>
      </c>
      <c r="D100" s="5">
        <f>SUBTOTAL(109,Maj_2026[Bibliotek.dk])</f>
        <v>3457</v>
      </c>
      <c r="E100" s="5">
        <f>SUBTOTAL(109,Maj_2026[I alt])</f>
        <v>6203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"/>
  <sheetViews>
    <sheetView tabSelected="1" workbookViewId="0">
      <selection activeCell="H26" sqref="H26"/>
    </sheetView>
  </sheetViews>
  <sheetFormatPr defaultRowHeight="14.4" x14ac:dyDescent="0.3"/>
  <cols>
    <col min="1" max="1" width="47.44140625" bestFit="1" customWidth="1"/>
    <col min="2" max="2" width="20" bestFit="1" customWidth="1"/>
    <col min="3" max="3" width="13" bestFit="1" customWidth="1"/>
    <col min="4" max="4" width="14" bestFit="1" customWidth="1"/>
    <col min="5" max="5" width="6.5546875" bestFit="1" customWidth="1"/>
  </cols>
  <sheetData>
    <row r="1" spans="1:5" ht="18" x14ac:dyDescent="0.35">
      <c r="A1" s="3" t="s">
        <v>205</v>
      </c>
      <c r="B1" s="1"/>
      <c r="C1" s="1"/>
      <c r="D1" s="1"/>
      <c r="E1" s="1"/>
    </row>
    <row r="2" spans="1:5" x14ac:dyDescent="0.3">
      <c r="A2" s="1"/>
      <c r="B2" s="1"/>
      <c r="C2" s="1"/>
      <c r="D2" s="1"/>
      <c r="E2" s="1"/>
    </row>
    <row r="3" spans="1:5" x14ac:dyDescent="0.3">
      <c r="A3" s="1" t="s">
        <v>95</v>
      </c>
      <c r="B3" s="1" t="s">
        <v>96</v>
      </c>
      <c r="C3" s="1" t="s">
        <v>196</v>
      </c>
      <c r="D3" s="1" t="s">
        <v>197</v>
      </c>
      <c r="E3" s="2" t="s">
        <v>97</v>
      </c>
    </row>
    <row r="4" spans="1:5" x14ac:dyDescent="0.3">
      <c r="A4" s="1" t="s">
        <v>101</v>
      </c>
      <c r="B4" s="1" t="s">
        <v>49</v>
      </c>
      <c r="C4" s="5">
        <f>Maj_20266[[#This Row],[I alt]]-Maj_20266[[#This Row],[Bibliotek.dk]]</f>
        <v>5</v>
      </c>
      <c r="D4">
        <v>8</v>
      </c>
      <c r="E4">
        <v>13</v>
      </c>
    </row>
    <row r="5" spans="1:5" x14ac:dyDescent="0.3">
      <c r="A5" s="1" t="s">
        <v>102</v>
      </c>
      <c r="B5" s="1" t="s">
        <v>57</v>
      </c>
      <c r="C5" s="5">
        <f>Maj_20266[[#This Row],[I alt]]-Maj_20266[[#This Row],[Bibliotek.dk]]</f>
        <v>26</v>
      </c>
      <c r="D5">
        <v>16</v>
      </c>
      <c r="E5">
        <v>42</v>
      </c>
    </row>
    <row r="6" spans="1:5" x14ac:dyDescent="0.3">
      <c r="A6" s="1" t="s">
        <v>103</v>
      </c>
      <c r="B6" s="1" t="s">
        <v>2</v>
      </c>
      <c r="C6" s="5">
        <f>Maj_20266[[#This Row],[I alt]]-Maj_20266[[#This Row],[Bibliotek.dk]]</f>
        <v>4</v>
      </c>
      <c r="D6">
        <v>14</v>
      </c>
      <c r="E6">
        <v>18</v>
      </c>
    </row>
    <row r="7" spans="1:5" x14ac:dyDescent="0.3">
      <c r="A7" s="1" t="s">
        <v>104</v>
      </c>
      <c r="B7" s="1" t="s">
        <v>30</v>
      </c>
      <c r="C7" s="5">
        <f>Maj_20266[[#This Row],[I alt]]-Maj_20266[[#This Row],[Bibliotek.dk]]</f>
        <v>20</v>
      </c>
      <c r="D7">
        <v>16</v>
      </c>
      <c r="E7">
        <v>36</v>
      </c>
    </row>
    <row r="8" spans="1:5" x14ac:dyDescent="0.3">
      <c r="A8" s="1" t="s">
        <v>105</v>
      </c>
      <c r="B8" s="1" t="s">
        <v>51</v>
      </c>
      <c r="C8" s="5">
        <f>Maj_20266[[#This Row],[I alt]]-Maj_20266[[#This Row],[Bibliotek.dk]]</f>
        <v>14</v>
      </c>
      <c r="D8">
        <v>4</v>
      </c>
      <c r="E8">
        <v>18</v>
      </c>
    </row>
    <row r="9" spans="1:5" x14ac:dyDescent="0.3">
      <c r="A9" s="1" t="s">
        <v>106</v>
      </c>
      <c r="B9" s="1" t="s">
        <v>3</v>
      </c>
      <c r="C9" s="5">
        <f>Maj_20266[[#This Row],[I alt]]-Maj_20266[[#This Row],[Bibliotek.dk]]</f>
        <v>20</v>
      </c>
      <c r="D9">
        <v>16</v>
      </c>
      <c r="E9">
        <v>36</v>
      </c>
    </row>
    <row r="10" spans="1:5" x14ac:dyDescent="0.3">
      <c r="A10" s="1" t="s">
        <v>107</v>
      </c>
      <c r="B10" s="1" t="s">
        <v>4</v>
      </c>
      <c r="C10" s="5">
        <f>Maj_20266[[#This Row],[I alt]]-Maj_20266[[#This Row],[Bibliotek.dk]]</f>
        <v>2</v>
      </c>
      <c r="D10">
        <v>6</v>
      </c>
      <c r="E10">
        <v>8</v>
      </c>
    </row>
    <row r="11" spans="1:5" x14ac:dyDescent="0.3">
      <c r="A11" s="1" t="s">
        <v>1</v>
      </c>
      <c r="B11" s="1" t="s">
        <v>5</v>
      </c>
      <c r="C11" s="5">
        <f>Maj_20266[[#This Row],[I alt]]-Maj_20266[[#This Row],[Bibliotek.dk]]</f>
        <v>1</v>
      </c>
      <c r="D11">
        <v>9</v>
      </c>
      <c r="E11">
        <v>10</v>
      </c>
    </row>
    <row r="12" spans="1:5" x14ac:dyDescent="0.3">
      <c r="A12" s="1" t="s">
        <v>108</v>
      </c>
      <c r="B12" s="1" t="s">
        <v>60</v>
      </c>
      <c r="C12" s="5">
        <f>Maj_20266[[#This Row],[I alt]]-Maj_20266[[#This Row],[Bibliotek.dk]]</f>
        <v>4</v>
      </c>
      <c r="D12">
        <v>0</v>
      </c>
      <c r="E12">
        <v>4</v>
      </c>
    </row>
    <row r="13" spans="1:5" x14ac:dyDescent="0.3">
      <c r="A13" s="1" t="s">
        <v>109</v>
      </c>
      <c r="B13" s="1" t="s">
        <v>88</v>
      </c>
      <c r="C13" s="5">
        <f>Maj_20266[[#This Row],[I alt]]-Maj_20266[[#This Row],[Bibliotek.dk]]</f>
        <v>9</v>
      </c>
      <c r="D13">
        <v>30</v>
      </c>
      <c r="E13">
        <v>39</v>
      </c>
    </row>
    <row r="14" spans="1:5" x14ac:dyDescent="0.3">
      <c r="A14" s="1" t="s">
        <v>110</v>
      </c>
      <c r="B14" s="1" t="s">
        <v>70</v>
      </c>
      <c r="C14" s="5">
        <f>Maj_20266[[#This Row],[I alt]]-Maj_20266[[#This Row],[Bibliotek.dk]]</f>
        <v>37</v>
      </c>
      <c r="D14">
        <v>41</v>
      </c>
      <c r="E14">
        <v>78</v>
      </c>
    </row>
    <row r="15" spans="1:5" x14ac:dyDescent="0.3">
      <c r="A15" s="1" t="s">
        <v>111</v>
      </c>
      <c r="B15" s="1" t="s">
        <v>42</v>
      </c>
      <c r="C15" s="5">
        <f>Maj_20266[[#This Row],[I alt]]-Maj_20266[[#This Row],[Bibliotek.dk]]</f>
        <v>0</v>
      </c>
      <c r="D15">
        <v>25</v>
      </c>
      <c r="E15">
        <v>25</v>
      </c>
    </row>
    <row r="16" spans="1:5" x14ac:dyDescent="0.3">
      <c r="A16" s="1" t="s">
        <v>112</v>
      </c>
      <c r="B16" s="1" t="s">
        <v>6</v>
      </c>
      <c r="C16" s="5">
        <f>Maj_20266[[#This Row],[I alt]]-Maj_20266[[#This Row],[Bibliotek.dk]]</f>
        <v>6</v>
      </c>
      <c r="D16">
        <v>10</v>
      </c>
      <c r="E16">
        <v>16</v>
      </c>
    </row>
    <row r="17" spans="1:5" x14ac:dyDescent="0.3">
      <c r="A17" s="1" t="s">
        <v>113</v>
      </c>
      <c r="B17" s="1" t="s">
        <v>48</v>
      </c>
      <c r="C17" s="5">
        <f>Maj_20266[[#This Row],[I alt]]-Maj_20266[[#This Row],[Bibliotek.dk]]</f>
        <v>27</v>
      </c>
      <c r="D17">
        <v>30</v>
      </c>
      <c r="E17">
        <v>57</v>
      </c>
    </row>
    <row r="18" spans="1:5" x14ac:dyDescent="0.3">
      <c r="A18" s="1" t="s">
        <v>114</v>
      </c>
      <c r="B18" s="1" t="s">
        <v>81</v>
      </c>
      <c r="C18" s="5">
        <f>Maj_20266[[#This Row],[I alt]]-Maj_20266[[#This Row],[Bibliotek.dk]]</f>
        <v>13</v>
      </c>
      <c r="D18">
        <v>10</v>
      </c>
      <c r="E18">
        <v>23</v>
      </c>
    </row>
    <row r="19" spans="1:5" x14ac:dyDescent="0.3">
      <c r="A19" s="1" t="s">
        <v>115</v>
      </c>
      <c r="B19" s="1" t="s">
        <v>93</v>
      </c>
      <c r="C19" s="5">
        <f>Maj_20266[[#This Row],[I alt]]-Maj_20266[[#This Row],[Bibliotek.dk]]</f>
        <v>56</v>
      </c>
      <c r="D19">
        <v>52</v>
      </c>
      <c r="E19">
        <v>108</v>
      </c>
    </row>
    <row r="20" spans="1:5" x14ac:dyDescent="0.3">
      <c r="A20" s="1" t="s">
        <v>116</v>
      </c>
      <c r="B20" s="1" t="s">
        <v>23</v>
      </c>
      <c r="C20" s="5">
        <f>Maj_20266[[#This Row],[I alt]]-Maj_20266[[#This Row],[Bibliotek.dk]]</f>
        <v>22</v>
      </c>
      <c r="D20">
        <v>6</v>
      </c>
      <c r="E20">
        <v>28</v>
      </c>
    </row>
    <row r="21" spans="1:5" x14ac:dyDescent="0.3">
      <c r="A21" s="1" t="s">
        <v>117</v>
      </c>
      <c r="B21" s="1" t="s">
        <v>7</v>
      </c>
      <c r="C21" s="5">
        <f>Maj_20266[[#This Row],[I alt]]-Maj_20266[[#This Row],[Bibliotek.dk]]</f>
        <v>11</v>
      </c>
      <c r="D21">
        <v>17</v>
      </c>
      <c r="E21">
        <v>28</v>
      </c>
    </row>
    <row r="22" spans="1:5" x14ac:dyDescent="0.3">
      <c r="A22" s="1" t="s">
        <v>118</v>
      </c>
      <c r="B22" s="1" t="s">
        <v>77</v>
      </c>
      <c r="C22" s="5">
        <f>Maj_20266[[#This Row],[I alt]]-Maj_20266[[#This Row],[Bibliotek.dk]]</f>
        <v>25</v>
      </c>
      <c r="D22">
        <v>17</v>
      </c>
      <c r="E22">
        <v>42</v>
      </c>
    </row>
    <row r="23" spans="1:5" x14ac:dyDescent="0.3">
      <c r="A23" s="1" t="s">
        <v>119</v>
      </c>
      <c r="B23" s="1" t="s">
        <v>99</v>
      </c>
      <c r="C23" s="5">
        <f>Maj_20266[[#This Row],[I alt]]-Maj_20266[[#This Row],[Bibliotek.dk]]</f>
        <v>14</v>
      </c>
      <c r="D23">
        <v>28</v>
      </c>
      <c r="E23">
        <v>42</v>
      </c>
    </row>
    <row r="24" spans="1:5" x14ac:dyDescent="0.3">
      <c r="A24" s="1" t="s">
        <v>120</v>
      </c>
      <c r="B24" s="1" t="s">
        <v>36</v>
      </c>
      <c r="C24" s="5">
        <f>Maj_20266[[#This Row],[I alt]]-Maj_20266[[#This Row],[Bibliotek.dk]]</f>
        <v>63</v>
      </c>
      <c r="D24">
        <v>46</v>
      </c>
      <c r="E24">
        <v>109</v>
      </c>
    </row>
    <row r="25" spans="1:5" x14ac:dyDescent="0.3">
      <c r="A25" s="1" t="s">
        <v>121</v>
      </c>
      <c r="B25" s="1" t="s">
        <v>69</v>
      </c>
      <c r="C25" s="5">
        <f>Maj_20266[[#This Row],[I alt]]-Maj_20266[[#This Row],[Bibliotek.dk]]</f>
        <v>26</v>
      </c>
      <c r="D25">
        <v>41</v>
      </c>
      <c r="E25">
        <v>67</v>
      </c>
    </row>
    <row r="26" spans="1:5" x14ac:dyDescent="0.3">
      <c r="A26" s="1" t="s">
        <v>122</v>
      </c>
      <c r="B26" s="1" t="s">
        <v>71</v>
      </c>
      <c r="C26" s="5">
        <f>Maj_20266[[#This Row],[I alt]]-Maj_20266[[#This Row],[Bibliotek.dk]]</f>
        <v>0</v>
      </c>
      <c r="D26">
        <v>2</v>
      </c>
      <c r="E26">
        <v>2</v>
      </c>
    </row>
    <row r="27" spans="1:5" x14ac:dyDescent="0.3">
      <c r="A27" s="1" t="s">
        <v>123</v>
      </c>
      <c r="B27" s="1" t="s">
        <v>80</v>
      </c>
      <c r="C27" s="5">
        <f>Maj_20266[[#This Row],[I alt]]-Maj_20266[[#This Row],[Bibliotek.dk]]</f>
        <v>20</v>
      </c>
      <c r="D27">
        <v>7</v>
      </c>
      <c r="E27">
        <v>27</v>
      </c>
    </row>
    <row r="28" spans="1:5" x14ac:dyDescent="0.3">
      <c r="A28" s="1" t="s">
        <v>124</v>
      </c>
      <c r="B28" s="1" t="s">
        <v>31</v>
      </c>
      <c r="C28" s="5">
        <f>Maj_20266[[#This Row],[I alt]]-Maj_20266[[#This Row],[Bibliotek.dk]]</f>
        <v>13</v>
      </c>
      <c r="D28">
        <v>7</v>
      </c>
      <c r="E28">
        <v>20</v>
      </c>
    </row>
    <row r="29" spans="1:5" x14ac:dyDescent="0.3">
      <c r="A29" s="1" t="s">
        <v>125</v>
      </c>
      <c r="B29" s="1" t="s">
        <v>0</v>
      </c>
      <c r="C29" s="5">
        <f>Maj_20266[[#This Row],[I alt]]-Maj_20266[[#This Row],[Bibliotek.dk]]</f>
        <v>20</v>
      </c>
      <c r="D29">
        <v>22</v>
      </c>
      <c r="E29">
        <v>42</v>
      </c>
    </row>
    <row r="30" spans="1:5" x14ac:dyDescent="0.3">
      <c r="A30" s="1" t="s">
        <v>126</v>
      </c>
      <c r="B30" s="1" t="s">
        <v>8</v>
      </c>
      <c r="C30" s="5">
        <f>Maj_20266[[#This Row],[I alt]]-Maj_20266[[#This Row],[Bibliotek.dk]]</f>
        <v>6</v>
      </c>
      <c r="D30">
        <v>12</v>
      </c>
      <c r="E30">
        <v>18</v>
      </c>
    </row>
    <row r="31" spans="1:5" x14ac:dyDescent="0.3">
      <c r="A31" s="1" t="s">
        <v>127</v>
      </c>
      <c r="B31" s="1" t="s">
        <v>59</v>
      </c>
      <c r="C31" s="5">
        <f>Maj_20266[[#This Row],[I alt]]-Maj_20266[[#This Row],[Bibliotek.dk]]</f>
        <v>11</v>
      </c>
      <c r="D31">
        <v>23</v>
      </c>
      <c r="E31">
        <v>34</v>
      </c>
    </row>
    <row r="32" spans="1:5" x14ac:dyDescent="0.3">
      <c r="A32" s="1" t="s">
        <v>128</v>
      </c>
      <c r="B32" s="1" t="s">
        <v>86</v>
      </c>
      <c r="C32" s="5">
        <f>Maj_20266[[#This Row],[I alt]]-Maj_20266[[#This Row],[Bibliotek.dk]]</f>
        <v>0</v>
      </c>
      <c r="D32">
        <v>7</v>
      </c>
      <c r="E32">
        <v>7</v>
      </c>
    </row>
    <row r="33" spans="1:5" x14ac:dyDescent="0.3">
      <c r="A33" s="1" t="s">
        <v>129</v>
      </c>
      <c r="B33" s="1" t="s">
        <v>39</v>
      </c>
      <c r="C33" s="5">
        <f>Maj_20266[[#This Row],[I alt]]-Maj_20266[[#This Row],[Bibliotek.dk]]</f>
        <v>25</v>
      </c>
      <c r="D33">
        <v>24</v>
      </c>
      <c r="E33">
        <v>49</v>
      </c>
    </row>
    <row r="34" spans="1:5" x14ac:dyDescent="0.3">
      <c r="A34" s="1" t="s">
        <v>130</v>
      </c>
      <c r="B34" s="1" t="s">
        <v>43</v>
      </c>
      <c r="C34" s="5">
        <f>Maj_20266[[#This Row],[I alt]]-Maj_20266[[#This Row],[Bibliotek.dk]]</f>
        <v>0</v>
      </c>
      <c r="D34">
        <v>18</v>
      </c>
      <c r="E34">
        <v>18</v>
      </c>
    </row>
    <row r="35" spans="1:5" x14ac:dyDescent="0.3">
      <c r="A35" s="1" t="s">
        <v>131</v>
      </c>
      <c r="B35" s="1" t="s">
        <v>9</v>
      </c>
      <c r="C35" s="5">
        <f>Maj_20266[[#This Row],[I alt]]-Maj_20266[[#This Row],[Bibliotek.dk]]</f>
        <v>79</v>
      </c>
      <c r="D35">
        <v>13</v>
      </c>
      <c r="E35">
        <v>92</v>
      </c>
    </row>
    <row r="36" spans="1:5" x14ac:dyDescent="0.3">
      <c r="A36" s="1" t="s">
        <v>132</v>
      </c>
      <c r="B36" s="1" t="s">
        <v>10</v>
      </c>
      <c r="C36" s="5">
        <f>Maj_20266[[#This Row],[I alt]]-Maj_20266[[#This Row],[Bibliotek.dk]]</f>
        <v>28</v>
      </c>
      <c r="D36">
        <v>27</v>
      </c>
      <c r="E36">
        <v>55</v>
      </c>
    </row>
    <row r="37" spans="1:5" x14ac:dyDescent="0.3">
      <c r="A37" s="1" t="s">
        <v>133</v>
      </c>
      <c r="B37" s="1" t="s">
        <v>11</v>
      </c>
      <c r="C37" s="5">
        <f>Maj_20266[[#This Row],[I alt]]-Maj_20266[[#This Row],[Bibliotek.dk]]</f>
        <v>0</v>
      </c>
      <c r="D37">
        <v>5</v>
      </c>
      <c r="E37">
        <v>5</v>
      </c>
    </row>
    <row r="38" spans="1:5" x14ac:dyDescent="0.3">
      <c r="A38" s="1" t="s">
        <v>134</v>
      </c>
      <c r="B38" s="1" t="s">
        <v>63</v>
      </c>
      <c r="C38" s="5">
        <f>Maj_20266[[#This Row],[I alt]]-Maj_20266[[#This Row],[Bibliotek.dk]]</f>
        <v>23</v>
      </c>
      <c r="D38">
        <v>72</v>
      </c>
      <c r="E38">
        <v>95</v>
      </c>
    </row>
    <row r="39" spans="1:5" x14ac:dyDescent="0.3">
      <c r="A39" s="1" t="s">
        <v>135</v>
      </c>
      <c r="B39" s="1" t="s">
        <v>62</v>
      </c>
      <c r="C39" s="5">
        <f>Maj_20266[[#This Row],[I alt]]-Maj_20266[[#This Row],[Bibliotek.dk]]</f>
        <v>10</v>
      </c>
      <c r="D39">
        <v>10</v>
      </c>
      <c r="E39">
        <v>20</v>
      </c>
    </row>
    <row r="40" spans="1:5" x14ac:dyDescent="0.3">
      <c r="A40" s="1" t="s">
        <v>136</v>
      </c>
      <c r="B40" s="1" t="s">
        <v>12</v>
      </c>
      <c r="C40" s="5">
        <f>Maj_20266[[#This Row],[I alt]]-Maj_20266[[#This Row],[Bibliotek.dk]]</f>
        <v>35</v>
      </c>
      <c r="D40">
        <v>23</v>
      </c>
      <c r="E40">
        <v>58</v>
      </c>
    </row>
    <row r="41" spans="1:5" x14ac:dyDescent="0.3">
      <c r="A41" s="1" t="s">
        <v>137</v>
      </c>
      <c r="B41" s="1" t="s">
        <v>13</v>
      </c>
      <c r="C41" s="5">
        <f>Maj_20266[[#This Row],[I alt]]-Maj_20266[[#This Row],[Bibliotek.dk]]</f>
        <v>0</v>
      </c>
      <c r="D41">
        <v>13</v>
      </c>
      <c r="E41">
        <v>13</v>
      </c>
    </row>
    <row r="42" spans="1:5" x14ac:dyDescent="0.3">
      <c r="A42" s="1" t="s">
        <v>138</v>
      </c>
      <c r="B42" s="1" t="s">
        <v>75</v>
      </c>
      <c r="C42" s="5">
        <f>Maj_20266[[#This Row],[I alt]]-Maj_20266[[#This Row],[Bibliotek.dk]]</f>
        <v>0</v>
      </c>
      <c r="D42">
        <v>9</v>
      </c>
      <c r="E42">
        <v>9</v>
      </c>
    </row>
    <row r="43" spans="1:5" x14ac:dyDescent="0.3">
      <c r="A43" s="1" t="s">
        <v>139</v>
      </c>
      <c r="B43" s="1" t="s">
        <v>14</v>
      </c>
      <c r="C43" s="5">
        <f>Maj_20266[[#This Row],[I alt]]-Maj_20266[[#This Row],[Bibliotek.dk]]</f>
        <v>7</v>
      </c>
      <c r="D43">
        <v>5</v>
      </c>
      <c r="E43">
        <v>12</v>
      </c>
    </row>
    <row r="44" spans="1:5" x14ac:dyDescent="0.3">
      <c r="A44" s="1" t="s">
        <v>140</v>
      </c>
      <c r="B44" s="1" t="s">
        <v>61</v>
      </c>
      <c r="C44" s="5">
        <f>Maj_20266[[#This Row],[I alt]]-Maj_20266[[#This Row],[Bibliotek.dk]]</f>
        <v>6</v>
      </c>
      <c r="D44">
        <v>3</v>
      </c>
      <c r="E44">
        <v>9</v>
      </c>
    </row>
    <row r="45" spans="1:5" x14ac:dyDescent="0.3">
      <c r="A45" s="1" t="s">
        <v>141</v>
      </c>
      <c r="B45" s="1" t="s">
        <v>66</v>
      </c>
      <c r="C45" s="5">
        <f>Maj_20266[[#This Row],[I alt]]-Maj_20266[[#This Row],[Bibliotek.dk]]</f>
        <v>2</v>
      </c>
      <c r="D45">
        <v>5</v>
      </c>
      <c r="E45">
        <v>7</v>
      </c>
    </row>
    <row r="46" spans="1:5" x14ac:dyDescent="0.3">
      <c r="A46" s="1" t="s">
        <v>142</v>
      </c>
      <c r="B46" s="1" t="s">
        <v>89</v>
      </c>
      <c r="C46" s="5">
        <f>Maj_20266[[#This Row],[I alt]]-Maj_20266[[#This Row],[Bibliotek.dk]]</f>
        <v>0</v>
      </c>
      <c r="D46">
        <v>10</v>
      </c>
      <c r="E46">
        <v>10</v>
      </c>
    </row>
    <row r="47" spans="1:5" x14ac:dyDescent="0.3">
      <c r="A47" s="1" t="s">
        <v>143</v>
      </c>
      <c r="B47" s="1" t="s">
        <v>78</v>
      </c>
      <c r="C47" s="5">
        <f>Maj_20266[[#This Row],[I alt]]-Maj_20266[[#This Row],[Bibliotek.dk]]</f>
        <v>0</v>
      </c>
      <c r="D47">
        <v>11</v>
      </c>
      <c r="E47">
        <v>11</v>
      </c>
    </row>
    <row r="48" spans="1:5" x14ac:dyDescent="0.3">
      <c r="A48" s="1" t="s">
        <v>144</v>
      </c>
      <c r="B48" s="1" t="s">
        <v>91</v>
      </c>
      <c r="C48" s="5">
        <f>Maj_20266[[#This Row],[I alt]]-Maj_20266[[#This Row],[Bibliotek.dk]]</f>
        <v>13</v>
      </c>
      <c r="D48">
        <v>13</v>
      </c>
      <c r="E48">
        <v>26</v>
      </c>
    </row>
    <row r="49" spans="1:5" x14ac:dyDescent="0.3">
      <c r="A49" s="1" t="s">
        <v>145</v>
      </c>
      <c r="B49" s="1" t="s">
        <v>41</v>
      </c>
      <c r="C49" s="5">
        <f>Maj_20266[[#This Row],[I alt]]-Maj_20266[[#This Row],[Bibliotek.dk]]</f>
        <v>34</v>
      </c>
      <c r="D49">
        <v>36</v>
      </c>
      <c r="E49">
        <v>70</v>
      </c>
    </row>
    <row r="50" spans="1:5" x14ac:dyDescent="0.3">
      <c r="A50" s="1" t="s">
        <v>146</v>
      </c>
      <c r="B50" s="1" t="s">
        <v>32</v>
      </c>
      <c r="C50" s="5">
        <f>Maj_20266[[#This Row],[I alt]]-Maj_20266[[#This Row],[Bibliotek.dk]]</f>
        <v>333</v>
      </c>
      <c r="D50">
        <v>493</v>
      </c>
      <c r="E50">
        <v>826</v>
      </c>
    </row>
    <row r="51" spans="1:5" x14ac:dyDescent="0.3">
      <c r="A51" s="1" t="s">
        <v>147</v>
      </c>
      <c r="B51" s="1" t="s">
        <v>47</v>
      </c>
      <c r="C51" s="5">
        <f>Maj_20266[[#This Row],[I alt]]-Maj_20266[[#This Row],[Bibliotek.dk]]</f>
        <v>44</v>
      </c>
      <c r="D51">
        <v>13</v>
      </c>
      <c r="E51">
        <v>57</v>
      </c>
    </row>
    <row r="52" spans="1:5" x14ac:dyDescent="0.3">
      <c r="A52" s="1" t="s">
        <v>148</v>
      </c>
      <c r="B52" s="1" t="s">
        <v>83</v>
      </c>
      <c r="C52" s="5">
        <f>Maj_20266[[#This Row],[I alt]]-Maj_20266[[#This Row],[Bibliotek.dk]]</f>
        <v>0</v>
      </c>
      <c r="D52">
        <v>1</v>
      </c>
      <c r="E52">
        <v>1</v>
      </c>
    </row>
    <row r="53" spans="1:5" x14ac:dyDescent="0.3">
      <c r="A53" s="1" t="s">
        <v>149</v>
      </c>
      <c r="B53" s="1" t="s">
        <v>79</v>
      </c>
      <c r="C53" s="5">
        <f>Maj_20266[[#This Row],[I alt]]-Maj_20266[[#This Row],[Bibliotek.dk]]</f>
        <v>2</v>
      </c>
      <c r="D53">
        <v>96</v>
      </c>
      <c r="E53">
        <v>98</v>
      </c>
    </row>
    <row r="54" spans="1:5" x14ac:dyDescent="0.3">
      <c r="A54" s="1" t="s">
        <v>150</v>
      </c>
      <c r="B54" s="1" t="s">
        <v>72</v>
      </c>
      <c r="C54" s="5">
        <f>Maj_20266[[#This Row],[I alt]]-Maj_20266[[#This Row],[Bibliotek.dk]]</f>
        <v>0</v>
      </c>
      <c r="D54">
        <v>1</v>
      </c>
      <c r="E54">
        <v>1</v>
      </c>
    </row>
    <row r="55" spans="1:5" x14ac:dyDescent="0.3">
      <c r="A55" s="1" t="s">
        <v>151</v>
      </c>
      <c r="B55" s="1" t="s">
        <v>15</v>
      </c>
      <c r="C55" s="5">
        <f>Maj_20266[[#This Row],[I alt]]-Maj_20266[[#This Row],[Bibliotek.dk]]</f>
        <v>7</v>
      </c>
      <c r="D55">
        <v>6</v>
      </c>
      <c r="E55">
        <v>13</v>
      </c>
    </row>
    <row r="56" spans="1:5" x14ac:dyDescent="0.3">
      <c r="A56" s="1" t="s">
        <v>152</v>
      </c>
      <c r="B56" s="1" t="s">
        <v>46</v>
      </c>
      <c r="C56" s="5">
        <f>Maj_20266[[#This Row],[I alt]]-Maj_20266[[#This Row],[Bibliotek.dk]]</f>
        <v>61</v>
      </c>
      <c r="D56">
        <v>17</v>
      </c>
      <c r="E56">
        <v>78</v>
      </c>
    </row>
    <row r="57" spans="1:5" x14ac:dyDescent="0.3">
      <c r="A57" s="1" t="s">
        <v>153</v>
      </c>
      <c r="B57" s="1" t="s">
        <v>24</v>
      </c>
      <c r="C57" s="5">
        <f>Maj_20266[[#This Row],[I alt]]-Maj_20266[[#This Row],[Bibliotek.dk]]</f>
        <v>0</v>
      </c>
      <c r="D57">
        <v>1</v>
      </c>
      <c r="E57">
        <v>1</v>
      </c>
    </row>
    <row r="58" spans="1:5" x14ac:dyDescent="0.3">
      <c r="A58" s="1" t="s">
        <v>154</v>
      </c>
      <c r="B58" s="1" t="s">
        <v>25</v>
      </c>
      <c r="C58" s="5">
        <f>Maj_20266[[#This Row],[I alt]]-Maj_20266[[#This Row],[Bibliotek.dk]]</f>
        <v>0</v>
      </c>
      <c r="D58">
        <v>6</v>
      </c>
      <c r="E58">
        <v>6</v>
      </c>
    </row>
    <row r="59" spans="1:5" x14ac:dyDescent="0.3">
      <c r="A59" s="1" t="s">
        <v>155</v>
      </c>
      <c r="B59" s="1" t="s">
        <v>52</v>
      </c>
      <c r="C59" s="5">
        <f>Maj_20266[[#This Row],[I alt]]-Maj_20266[[#This Row],[Bibliotek.dk]]</f>
        <v>2</v>
      </c>
      <c r="D59">
        <v>14</v>
      </c>
      <c r="E59">
        <v>16</v>
      </c>
    </row>
    <row r="60" spans="1:5" x14ac:dyDescent="0.3">
      <c r="A60" s="1" t="s">
        <v>156</v>
      </c>
      <c r="B60" s="1" t="s">
        <v>26</v>
      </c>
      <c r="C60" s="5">
        <f>Maj_20266[[#This Row],[I alt]]-Maj_20266[[#This Row],[Bibliotek.dk]]</f>
        <v>0</v>
      </c>
      <c r="D60">
        <v>3</v>
      </c>
      <c r="E60">
        <v>3</v>
      </c>
    </row>
    <row r="61" spans="1:5" x14ac:dyDescent="0.3">
      <c r="A61" s="1" t="s">
        <v>157</v>
      </c>
      <c r="B61" s="1" t="s">
        <v>73</v>
      </c>
      <c r="C61" s="5">
        <f>Maj_20266[[#This Row],[I alt]]-Maj_20266[[#This Row],[Bibliotek.dk]]</f>
        <v>0</v>
      </c>
      <c r="D61">
        <v>7</v>
      </c>
      <c r="E61">
        <v>7</v>
      </c>
    </row>
    <row r="62" spans="1:5" x14ac:dyDescent="0.3">
      <c r="A62" s="1" t="s">
        <v>84</v>
      </c>
      <c r="B62" s="1" t="s">
        <v>85</v>
      </c>
      <c r="C62" s="5">
        <f>Maj_20266[[#This Row],[I alt]]-Maj_20266[[#This Row],[Bibliotek.dk]]</f>
        <v>10</v>
      </c>
      <c r="D62">
        <v>6</v>
      </c>
      <c r="E62">
        <v>16</v>
      </c>
    </row>
    <row r="63" spans="1:5" x14ac:dyDescent="0.3">
      <c r="A63" s="1" t="s">
        <v>158</v>
      </c>
      <c r="B63" s="1" t="s">
        <v>65</v>
      </c>
      <c r="C63" s="5">
        <f>Maj_20266[[#This Row],[I alt]]-Maj_20266[[#This Row],[Bibliotek.dk]]</f>
        <v>10</v>
      </c>
      <c r="D63">
        <v>28</v>
      </c>
      <c r="E63">
        <v>38</v>
      </c>
    </row>
    <row r="64" spans="1:5" x14ac:dyDescent="0.3">
      <c r="A64" s="1" t="s">
        <v>159</v>
      </c>
      <c r="B64" s="1" t="s">
        <v>44</v>
      </c>
      <c r="C64" s="5">
        <f>Maj_20266[[#This Row],[I alt]]-Maj_20266[[#This Row],[Bibliotek.dk]]</f>
        <v>21</v>
      </c>
      <c r="D64">
        <v>32</v>
      </c>
      <c r="E64">
        <v>53</v>
      </c>
    </row>
    <row r="65" spans="1:5" x14ac:dyDescent="0.3">
      <c r="A65" s="1" t="s">
        <v>160</v>
      </c>
      <c r="B65" s="1" t="s">
        <v>50</v>
      </c>
      <c r="C65" s="5">
        <f>Maj_20266[[#This Row],[I alt]]-Maj_20266[[#This Row],[Bibliotek.dk]]</f>
        <v>13</v>
      </c>
      <c r="D65">
        <v>31</v>
      </c>
      <c r="E65">
        <v>44</v>
      </c>
    </row>
    <row r="66" spans="1:5" x14ac:dyDescent="0.3">
      <c r="A66" s="1" t="s">
        <v>161</v>
      </c>
      <c r="B66" s="1" t="s">
        <v>35</v>
      </c>
      <c r="C66" s="5">
        <f>Maj_20266[[#This Row],[I alt]]-Maj_20266[[#This Row],[Bibliotek.dk]]</f>
        <v>64</v>
      </c>
      <c r="D66">
        <v>89</v>
      </c>
      <c r="E66">
        <v>153</v>
      </c>
    </row>
    <row r="67" spans="1:5" x14ac:dyDescent="0.3">
      <c r="A67" s="1" t="s">
        <v>162</v>
      </c>
      <c r="B67" s="1" t="s">
        <v>58</v>
      </c>
      <c r="C67" s="5">
        <f>Maj_20266[[#This Row],[I alt]]-Maj_20266[[#This Row],[Bibliotek.dk]]</f>
        <v>0</v>
      </c>
      <c r="D67">
        <v>19</v>
      </c>
      <c r="E67">
        <v>19</v>
      </c>
    </row>
    <row r="68" spans="1:5" x14ac:dyDescent="0.3">
      <c r="A68" s="1" t="s">
        <v>163</v>
      </c>
      <c r="B68" s="1" t="s">
        <v>16</v>
      </c>
      <c r="C68" s="5">
        <f>Maj_20266[[#This Row],[I alt]]-Maj_20266[[#This Row],[Bibliotek.dk]]</f>
        <v>41</v>
      </c>
      <c r="D68">
        <v>78</v>
      </c>
      <c r="E68">
        <v>119</v>
      </c>
    </row>
    <row r="69" spans="1:5" x14ac:dyDescent="0.3">
      <c r="A69" s="1" t="s">
        <v>164</v>
      </c>
      <c r="B69" s="1" t="s">
        <v>27</v>
      </c>
      <c r="C69" s="5">
        <f>Maj_20266[[#This Row],[I alt]]-Maj_20266[[#This Row],[Bibliotek.dk]]</f>
        <v>0</v>
      </c>
      <c r="D69">
        <v>18</v>
      </c>
      <c r="E69">
        <v>18</v>
      </c>
    </row>
    <row r="70" spans="1:5" x14ac:dyDescent="0.3">
      <c r="A70" s="1" t="s">
        <v>165</v>
      </c>
      <c r="B70" s="1" t="s">
        <v>45</v>
      </c>
      <c r="C70" s="5">
        <f>Maj_20266[[#This Row],[I alt]]-Maj_20266[[#This Row],[Bibliotek.dk]]</f>
        <v>15</v>
      </c>
      <c r="D70">
        <v>14</v>
      </c>
      <c r="E70">
        <v>29</v>
      </c>
    </row>
    <row r="71" spans="1:5" x14ac:dyDescent="0.3">
      <c r="A71" s="1" t="s">
        <v>166</v>
      </c>
      <c r="B71" s="1" t="s">
        <v>76</v>
      </c>
      <c r="C71" s="5">
        <f>Maj_20266[[#This Row],[I alt]]-Maj_20266[[#This Row],[Bibliotek.dk]]</f>
        <v>0</v>
      </c>
      <c r="D71">
        <v>7</v>
      </c>
      <c r="E71">
        <v>7</v>
      </c>
    </row>
    <row r="72" spans="1:5" x14ac:dyDescent="0.3">
      <c r="A72" s="1" t="s">
        <v>167</v>
      </c>
      <c r="B72" s="1" t="s">
        <v>17</v>
      </c>
      <c r="C72" s="5">
        <f>Maj_20266[[#This Row],[I alt]]-Maj_20266[[#This Row],[Bibliotek.dk]]</f>
        <v>24</v>
      </c>
      <c r="D72">
        <v>53</v>
      </c>
      <c r="E72">
        <v>77</v>
      </c>
    </row>
    <row r="73" spans="1:5" x14ac:dyDescent="0.3">
      <c r="A73" s="1" t="s">
        <v>168</v>
      </c>
      <c r="B73" s="1" t="s">
        <v>64</v>
      </c>
      <c r="C73" s="5">
        <f>Maj_20266[[#This Row],[I alt]]-Maj_20266[[#This Row],[Bibliotek.dk]]</f>
        <v>26</v>
      </c>
      <c r="D73">
        <v>37</v>
      </c>
      <c r="E73">
        <v>63</v>
      </c>
    </row>
    <row r="74" spans="1:5" x14ac:dyDescent="0.3">
      <c r="A74" s="1" t="s">
        <v>169</v>
      </c>
      <c r="B74" s="1" t="s">
        <v>67</v>
      </c>
      <c r="C74" s="5">
        <f>Maj_20266[[#This Row],[I alt]]-Maj_20266[[#This Row],[Bibliotek.dk]]</f>
        <v>0</v>
      </c>
      <c r="D74">
        <v>9</v>
      </c>
      <c r="E74">
        <v>9</v>
      </c>
    </row>
    <row r="75" spans="1:5" x14ac:dyDescent="0.3">
      <c r="A75" s="1" t="s">
        <v>170</v>
      </c>
      <c r="B75" s="1" t="s">
        <v>82</v>
      </c>
      <c r="C75" s="5">
        <f>Maj_20266[[#This Row],[I alt]]-Maj_20266[[#This Row],[Bibliotek.dk]]</f>
        <v>2</v>
      </c>
      <c r="D75">
        <v>2</v>
      </c>
      <c r="E75">
        <v>4</v>
      </c>
    </row>
    <row r="76" spans="1:5" x14ac:dyDescent="0.3">
      <c r="A76" s="1" t="s">
        <v>171</v>
      </c>
      <c r="B76" s="1" t="s">
        <v>18</v>
      </c>
      <c r="C76" s="5">
        <f>Maj_20266[[#This Row],[I alt]]-Maj_20266[[#This Row],[Bibliotek.dk]]</f>
        <v>42</v>
      </c>
      <c r="D76">
        <v>38</v>
      </c>
      <c r="E76">
        <v>80</v>
      </c>
    </row>
    <row r="77" spans="1:5" x14ac:dyDescent="0.3">
      <c r="A77" s="1" t="s">
        <v>172</v>
      </c>
      <c r="B77" s="1" t="s">
        <v>98</v>
      </c>
      <c r="C77" s="5">
        <f>Maj_20266[[#This Row],[I alt]]-Maj_20266[[#This Row],[Bibliotek.dk]]</f>
        <v>16</v>
      </c>
      <c r="D77">
        <v>40</v>
      </c>
      <c r="E77">
        <v>56</v>
      </c>
    </row>
    <row r="78" spans="1:5" x14ac:dyDescent="0.3">
      <c r="A78" s="1" t="s">
        <v>173</v>
      </c>
      <c r="B78" s="1" t="s">
        <v>40</v>
      </c>
      <c r="C78" s="5">
        <f>Maj_20266[[#This Row],[I alt]]-Maj_20266[[#This Row],[Bibliotek.dk]]</f>
        <v>6</v>
      </c>
      <c r="D78">
        <v>10</v>
      </c>
      <c r="E78">
        <v>16</v>
      </c>
    </row>
    <row r="79" spans="1:5" x14ac:dyDescent="0.3">
      <c r="A79" s="1" t="s">
        <v>174</v>
      </c>
      <c r="B79" s="1" t="s">
        <v>100</v>
      </c>
      <c r="C79" s="5">
        <f>Maj_20266[[#This Row],[I alt]]-Maj_20266[[#This Row],[Bibliotek.dk]]</f>
        <v>0</v>
      </c>
      <c r="D79">
        <v>11</v>
      </c>
      <c r="E79">
        <v>11</v>
      </c>
    </row>
    <row r="80" spans="1:5" x14ac:dyDescent="0.3">
      <c r="A80" s="1" t="s">
        <v>175</v>
      </c>
      <c r="B80" s="1" t="s">
        <v>92</v>
      </c>
      <c r="C80" s="5">
        <f>Maj_20266[[#This Row],[I alt]]-Maj_20266[[#This Row],[Bibliotek.dk]]</f>
        <v>9</v>
      </c>
      <c r="D80">
        <v>4</v>
      </c>
      <c r="E80">
        <v>13</v>
      </c>
    </row>
    <row r="81" spans="1:5" x14ac:dyDescent="0.3">
      <c r="A81" s="1" t="s">
        <v>176</v>
      </c>
      <c r="B81" s="1" t="s">
        <v>87</v>
      </c>
      <c r="C81" s="5">
        <f>Maj_20266[[#This Row],[I alt]]-Maj_20266[[#This Row],[Bibliotek.dk]]</f>
        <v>16</v>
      </c>
      <c r="D81">
        <v>22</v>
      </c>
      <c r="E81">
        <v>38</v>
      </c>
    </row>
    <row r="82" spans="1:5" x14ac:dyDescent="0.3">
      <c r="A82" s="1" t="s">
        <v>177</v>
      </c>
      <c r="B82" s="1" t="s">
        <v>33</v>
      </c>
      <c r="C82" s="5">
        <f>Maj_20266[[#This Row],[I alt]]-Maj_20266[[#This Row],[Bibliotek.dk]]</f>
        <v>10</v>
      </c>
      <c r="D82">
        <v>5</v>
      </c>
      <c r="E82">
        <v>15</v>
      </c>
    </row>
    <row r="83" spans="1:5" x14ac:dyDescent="0.3">
      <c r="A83" s="1" t="s">
        <v>178</v>
      </c>
      <c r="B83" s="1" t="s">
        <v>68</v>
      </c>
      <c r="C83" s="5">
        <f>Maj_20266[[#This Row],[I alt]]-Maj_20266[[#This Row],[Bibliotek.dk]]</f>
        <v>2</v>
      </c>
      <c r="D83">
        <v>2</v>
      </c>
      <c r="E83">
        <v>4</v>
      </c>
    </row>
    <row r="84" spans="1:5" x14ac:dyDescent="0.3">
      <c r="A84" s="1" t="s">
        <v>179</v>
      </c>
      <c r="B84" s="1" t="s">
        <v>38</v>
      </c>
      <c r="C84" s="5">
        <f>Maj_20266[[#This Row],[I alt]]-Maj_20266[[#This Row],[Bibliotek.dk]]</f>
        <v>48</v>
      </c>
      <c r="D84">
        <v>21</v>
      </c>
      <c r="E84">
        <v>69</v>
      </c>
    </row>
    <row r="85" spans="1:5" x14ac:dyDescent="0.3">
      <c r="A85" s="1" t="s">
        <v>180</v>
      </c>
      <c r="B85" s="1" t="s">
        <v>55</v>
      </c>
      <c r="C85" s="5">
        <f>Maj_20266[[#This Row],[I alt]]-Maj_20266[[#This Row],[Bibliotek.dk]]</f>
        <v>9</v>
      </c>
      <c r="D85">
        <v>18</v>
      </c>
      <c r="E85">
        <v>27</v>
      </c>
    </row>
    <row r="86" spans="1:5" x14ac:dyDescent="0.3">
      <c r="A86" s="1" t="s">
        <v>181</v>
      </c>
      <c r="B86" s="1" t="s">
        <v>19</v>
      </c>
      <c r="C86" s="5">
        <f>Maj_20266[[#This Row],[I alt]]-Maj_20266[[#This Row],[Bibliotek.dk]]</f>
        <v>6</v>
      </c>
      <c r="D86">
        <v>6</v>
      </c>
      <c r="E86">
        <v>12</v>
      </c>
    </row>
    <row r="87" spans="1:5" x14ac:dyDescent="0.3">
      <c r="A87" s="1" t="s">
        <v>182</v>
      </c>
      <c r="B87" s="1" t="s">
        <v>74</v>
      </c>
      <c r="C87" s="5">
        <f>Maj_20266[[#This Row],[I alt]]-Maj_20266[[#This Row],[Bibliotek.dk]]</f>
        <v>6</v>
      </c>
      <c r="D87">
        <v>6</v>
      </c>
      <c r="E87">
        <v>12</v>
      </c>
    </row>
    <row r="88" spans="1:5" x14ac:dyDescent="0.3">
      <c r="A88" s="1" t="s">
        <v>183</v>
      </c>
      <c r="B88" s="1" t="s">
        <v>53</v>
      </c>
      <c r="C88" s="5">
        <f>Maj_20266[[#This Row],[I alt]]-Maj_20266[[#This Row],[Bibliotek.dk]]</f>
        <v>17</v>
      </c>
      <c r="D88">
        <v>5</v>
      </c>
      <c r="E88">
        <v>22</v>
      </c>
    </row>
    <row r="89" spans="1:5" x14ac:dyDescent="0.3">
      <c r="A89" s="1" t="s">
        <v>184</v>
      </c>
      <c r="B89" s="1" t="s">
        <v>90</v>
      </c>
      <c r="C89" s="5">
        <f>Maj_20266[[#This Row],[I alt]]-Maj_20266[[#This Row],[Bibliotek.dk]]</f>
        <v>3</v>
      </c>
      <c r="D89">
        <v>5</v>
      </c>
      <c r="E89">
        <v>8</v>
      </c>
    </row>
    <row r="90" spans="1:5" x14ac:dyDescent="0.3">
      <c r="A90" s="1" t="s">
        <v>185</v>
      </c>
      <c r="B90" s="1" t="s">
        <v>22</v>
      </c>
      <c r="C90" s="5">
        <f>Maj_20266[[#This Row],[I alt]]-Maj_20266[[#This Row],[Bibliotek.dk]]</f>
        <v>9</v>
      </c>
      <c r="D90">
        <v>19</v>
      </c>
      <c r="E90">
        <v>28</v>
      </c>
    </row>
    <row r="91" spans="1:5" x14ac:dyDescent="0.3">
      <c r="A91" s="1" t="s">
        <v>186</v>
      </c>
      <c r="B91" s="1" t="s">
        <v>37</v>
      </c>
      <c r="C91" s="5">
        <f>Maj_20266[[#This Row],[I alt]]-Maj_20266[[#This Row],[Bibliotek.dk]]</f>
        <v>2</v>
      </c>
      <c r="D91">
        <v>4</v>
      </c>
      <c r="E91">
        <v>6</v>
      </c>
    </row>
    <row r="92" spans="1:5" x14ac:dyDescent="0.3">
      <c r="A92" s="1" t="s">
        <v>187</v>
      </c>
      <c r="B92" s="1" t="s">
        <v>20</v>
      </c>
      <c r="C92" s="5">
        <f>Maj_20266[[#This Row],[I alt]]-Maj_20266[[#This Row],[Bibliotek.dk]]</f>
        <v>42</v>
      </c>
      <c r="D92">
        <v>18</v>
      </c>
      <c r="E92">
        <v>60</v>
      </c>
    </row>
    <row r="93" spans="1:5" x14ac:dyDescent="0.3">
      <c r="A93" s="1" t="s">
        <v>188</v>
      </c>
      <c r="B93" s="1" t="s">
        <v>28</v>
      </c>
      <c r="C93" s="5">
        <f>Maj_20266[[#This Row],[I alt]]-Maj_20266[[#This Row],[Bibliotek.dk]]</f>
        <v>0</v>
      </c>
      <c r="D93">
        <v>7</v>
      </c>
      <c r="E93">
        <v>7</v>
      </c>
    </row>
    <row r="94" spans="1:5" x14ac:dyDescent="0.3">
      <c r="A94" s="1" t="s">
        <v>189</v>
      </c>
      <c r="B94" s="1" t="s">
        <v>54</v>
      </c>
      <c r="C94" s="5">
        <f>Maj_20266[[#This Row],[I alt]]-Maj_20266[[#This Row],[Bibliotek.dk]]</f>
        <v>55</v>
      </c>
      <c r="D94">
        <v>38</v>
      </c>
      <c r="E94">
        <v>93</v>
      </c>
    </row>
    <row r="95" spans="1:5" x14ac:dyDescent="0.3">
      <c r="A95" s="1" t="s">
        <v>190</v>
      </c>
      <c r="B95" s="1" t="s">
        <v>34</v>
      </c>
      <c r="C95" s="5">
        <f>Maj_20266[[#This Row],[I alt]]-Maj_20266[[#This Row],[Bibliotek.dk]]</f>
        <v>14</v>
      </c>
      <c r="D95">
        <v>33</v>
      </c>
      <c r="E95">
        <v>47</v>
      </c>
    </row>
    <row r="96" spans="1:5" x14ac:dyDescent="0.3">
      <c r="A96" s="1" t="s">
        <v>191</v>
      </c>
      <c r="B96" s="1" t="s">
        <v>56</v>
      </c>
      <c r="C96" s="5">
        <f>Maj_20266[[#This Row],[I alt]]-Maj_20266[[#This Row],[Bibliotek.dk]]</f>
        <v>2</v>
      </c>
      <c r="D96">
        <v>4</v>
      </c>
      <c r="E96">
        <v>6</v>
      </c>
    </row>
    <row r="97" spans="1:5" x14ac:dyDescent="0.3">
      <c r="A97" s="1" t="s">
        <v>192</v>
      </c>
      <c r="B97" s="1" t="s">
        <v>21</v>
      </c>
      <c r="C97" s="5">
        <f>Maj_20266[[#This Row],[I alt]]-Maj_20266[[#This Row],[Bibliotek.dk]]</f>
        <v>7</v>
      </c>
      <c r="D97">
        <v>10</v>
      </c>
      <c r="E97">
        <v>17</v>
      </c>
    </row>
    <row r="98" spans="1:5" x14ac:dyDescent="0.3">
      <c r="A98" s="1" t="s">
        <v>193</v>
      </c>
      <c r="B98" s="1" t="s">
        <v>29</v>
      </c>
      <c r="C98" s="5">
        <f>Maj_20266[[#This Row],[I alt]]-Maj_20266[[#This Row],[Bibliotek.dk]]</f>
        <v>98</v>
      </c>
      <c r="D98">
        <v>110</v>
      </c>
      <c r="E98">
        <v>208</v>
      </c>
    </row>
    <row r="99" spans="1:5" x14ac:dyDescent="0.3">
      <c r="A99" s="1" t="s">
        <v>194</v>
      </c>
      <c r="B99" s="1" t="s">
        <v>94</v>
      </c>
      <c r="C99" s="5">
        <f>Maj_20266[[#This Row],[I alt]]-Maj_20266[[#This Row],[Bibliotek.dk]]</f>
        <v>233</v>
      </c>
      <c r="D99">
        <v>135</v>
      </c>
      <c r="E99">
        <v>368</v>
      </c>
    </row>
    <row r="100" spans="1:5" x14ac:dyDescent="0.3">
      <c r="A100" s="1" t="s">
        <v>97</v>
      </c>
      <c r="B100" s="1"/>
      <c r="C100" s="5">
        <f>SUBTOTAL(109,Maj_20266[Lokalt CMS])</f>
        <v>2064</v>
      </c>
      <c r="D100" s="5">
        <f>SUBTOTAL(109,Maj_20266[Bibliotek.dk])</f>
        <v>2471</v>
      </c>
      <c r="E100" s="5">
        <f>SUBTOTAL(109,Maj_20266[I alt])</f>
        <v>4535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U z n C X J 8 u 1 I 6 n A A A A + A A A A B I A H A B D b 2 5 m a W c v U G F j a 2 F n Z S 5 4 b W w g o h g A K K A U A A A A A A A A A A A A A A A A A A A A A A A A A A A A h Y + x D o I w G I R f h X S n L S U k h v y U Q T c l M T E x r k 2 p 0 A j F 0 G J 5 N w c f y V c Q o 6 i b w w 1 3 9 w 1 3 9 + s N 8 r F t g o v q r e 5 M h i J M U a C M 7 E p t q g w N 7 h g u U M 5 h K + R J V C q Y Y G P T 0 Z Y Z q p 0 7 p 4 R 4 7 7 G P c d d X h F E a k U O x 2 c l a t Q J 9 Y P 0 f D r W x T h i p E I f 9 a w x n O I o n J T R h m A K Z Y y i 0 + S J s W v x s f 0 J Y D o 0 b e s V L E a 7 W Q G Y L 5 P 2 C P w B Q S w M E F A A C A A g A U z n C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M 5 w l w o i k e 4 D g A A A B E A A A A T A B w A R m 9 y b X V s Y X M v U 2 V j d G l v b j E u b S C i G A A o o B Q A A A A A A A A A A A A A A A A A A A A A A A A A A A A r T k 0 u y c z P U w i G 0 I b W A F B L A Q I t A B Q A A g A I A F M 5 w l y f L t S O p w A A A P g A A A A S A A A A A A A A A A A A A A A A A A A A A A B D b 2 5 m a W c v U G F j a 2 F n Z S 5 4 b W x Q S w E C L Q A U A A I A C A B T O c J c D 8 r p q 6 Q A A A D p A A A A E w A A A A A A A A A A A A A A A A D z A A A A W 0 N v b n R l b n R f V H l w Z X N d L n h t b F B L A Q I t A B Q A A g A I A F M 5 w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X K 6 7 6 c z Z Q Y 6 0 T Q / B Z d 9 7 A A A A A A I A A A A A A B B m A A A A A Q A A I A A A A I a J y / l 0 s V 6 / r l R D m z p 7 d e N G M 4 7 P Q 2 h + I W l f I P v H J / c a A A A A A A 6 A A A A A A g A A I A A A A M R e n 5 G c 5 C Q 7 R r G J F V A L S 7 d M p 0 b c t r E V / W l i Z 6 f m x A b Y U A A A A B 0 4 n Y g Z p 0 / y s Q Y M N Z r p l B 4 w n B a O v 3 f r q y y d H F h X V a 3 o z f e J V 0 N a 8 u j F 6 q 6 S D e p 4 u I 0 k g E B T t v g l X S X h 0 u r H 5 h f s t c Y m Q R O m U G R 2 p b T V e n / s Q A A A A M x c w / B o J k R z L Q p Y z j m V f g c z T 3 b x P h G P E a v 5 a Q F D 4 Y f k h x 1 6 F o q 1 D w g i W 5 c w 6 7 d t H k l o Y I F U r M 8 s I R / q l 0 e 3 t Z 8 = < / D a t a M a s h u p > 
</file>

<file path=customXml/itemProps1.xml><?xml version="1.0" encoding="utf-8"?>
<ds:datastoreItem xmlns:ds="http://schemas.openxmlformats.org/officeDocument/2006/customXml" ds:itemID="{339BB784-114C-4FE0-A965-B9C86E4501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December 2025</vt:lpstr>
      <vt:lpstr>Januar 2026</vt:lpstr>
      <vt:lpstr>Februar 2026</vt:lpstr>
      <vt:lpstr>Marts 2026</vt:lpstr>
      <vt:lpstr>April 2026</vt:lpstr>
      <vt:lpstr>Maj 2026</vt:lpstr>
      <vt:lpstr>Juni 2026</vt:lpstr>
      <vt:lpstr>Juli 2026</vt:lpstr>
      <vt:lpstr>August 2026</vt:lpstr>
      <vt:lpstr>September 2026</vt:lpstr>
      <vt:lpstr>Oktober 2026</vt:lpstr>
      <vt:lpstr>November 2026</vt:lpstr>
      <vt:lpstr>År til dato</vt:lpstr>
    </vt:vector>
  </TitlesOfParts>
  <Company>Statsbiblioteket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Steffen</dc:creator>
  <cp:lastModifiedBy>Jens-Christian Hjørne</cp:lastModifiedBy>
  <cp:lastPrinted>2023-10-02T14:21:34Z</cp:lastPrinted>
  <dcterms:created xsi:type="dcterms:W3CDTF">2014-09-17T06:34:55Z</dcterms:created>
  <dcterms:modified xsi:type="dcterms:W3CDTF">2026-07-20T11:21:11Z</dcterms:modified>
</cp:coreProperties>
</file>